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filterPrivacy="1" defaultThemeVersion="166925"/>
  <xr:revisionPtr revIDLastSave="0" documentId="13_ncr:1_{25749181-E896-40E6-AB70-3C6043B0E75A}" xr6:coauthVersionLast="36" xr6:coauthVersionMax="47" xr10:uidLastSave="{00000000-0000-0000-0000-000000000000}"/>
  <bookViews>
    <workbookView xWindow="-120" yWindow="-120" windowWidth="38640" windowHeight="21240" activeTab="1" xr2:uid="{00000000-000D-0000-FFFF-FFFF00000000}"/>
  </bookViews>
  <sheets>
    <sheet name="Potato Storage" sheetId="2" r:id="rId1"/>
    <sheet name="Fast System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7" i="1" l="1"/>
  <c r="Q87" i="1"/>
  <c r="R80" i="1"/>
  <c r="Q80" i="1"/>
  <c r="P87" i="1"/>
  <c r="P80" i="1"/>
  <c r="P73" i="1"/>
  <c r="R73" i="1"/>
  <c r="Q73" i="1"/>
  <c r="I87" i="1"/>
  <c r="I86" i="1"/>
  <c r="I85" i="1"/>
  <c r="I84" i="1"/>
  <c r="K87" i="1"/>
  <c r="J87" i="1"/>
  <c r="K86" i="1"/>
  <c r="J86" i="1"/>
  <c r="K85" i="1"/>
  <c r="J85" i="1"/>
  <c r="K84" i="1"/>
  <c r="J84" i="1"/>
  <c r="T36" i="1"/>
  <c r="U36" i="1"/>
  <c r="T37" i="1"/>
  <c r="U37" i="1"/>
  <c r="T38" i="1"/>
  <c r="U38" i="1"/>
  <c r="T39" i="1"/>
  <c r="U39" i="1"/>
  <c r="V39" i="1"/>
  <c r="W39" i="1"/>
  <c r="T40" i="1"/>
  <c r="U40" i="1"/>
  <c r="T41" i="1"/>
  <c r="U41" i="1"/>
  <c r="V41" i="1"/>
  <c r="W41" i="1"/>
  <c r="T42" i="1"/>
  <c r="U42" i="1"/>
  <c r="T43" i="1"/>
  <c r="U43" i="1"/>
  <c r="T44" i="1"/>
  <c r="U44" i="1"/>
  <c r="T45" i="1"/>
  <c r="U45" i="1"/>
  <c r="T46" i="1"/>
  <c r="U46" i="1"/>
  <c r="T47" i="1"/>
  <c r="U47" i="1"/>
  <c r="T48" i="1"/>
  <c r="U48" i="1"/>
  <c r="V48" i="1"/>
  <c r="W48" i="1"/>
  <c r="T49" i="1"/>
  <c r="U49" i="1"/>
  <c r="T50" i="1"/>
  <c r="U50" i="1"/>
  <c r="V50" i="1"/>
  <c r="W50" i="1"/>
  <c r="T51" i="1"/>
  <c r="U51" i="1"/>
  <c r="V51" i="1"/>
  <c r="W51" i="1"/>
  <c r="T52" i="1"/>
  <c r="U52" i="1"/>
  <c r="V52" i="1"/>
  <c r="W52" i="1"/>
  <c r="T53" i="1"/>
  <c r="U53" i="1"/>
  <c r="T54" i="1"/>
  <c r="U54" i="1"/>
  <c r="T55" i="1"/>
  <c r="U55" i="1"/>
  <c r="T56" i="1"/>
  <c r="U56" i="1"/>
  <c r="V56" i="1"/>
  <c r="W56" i="1"/>
  <c r="T57" i="1"/>
  <c r="U57" i="1"/>
  <c r="V57" i="1"/>
  <c r="W57" i="1"/>
  <c r="T58" i="1"/>
  <c r="U58" i="1"/>
  <c r="V58" i="1"/>
  <c r="W58" i="1"/>
  <c r="T59" i="1"/>
  <c r="U59" i="1"/>
  <c r="V59" i="1"/>
  <c r="W59" i="1"/>
  <c r="T60" i="1"/>
  <c r="U60" i="1"/>
  <c r="V60" i="1"/>
  <c r="W60" i="1"/>
  <c r="T61" i="1"/>
  <c r="U61" i="1"/>
  <c r="V61" i="1"/>
  <c r="W61" i="1"/>
  <c r="T62" i="1"/>
  <c r="U62" i="1"/>
  <c r="V62" i="1"/>
  <c r="W62" i="1"/>
  <c r="T63" i="1"/>
  <c r="U63" i="1"/>
  <c r="V63" i="1"/>
  <c r="W63" i="1"/>
  <c r="T64" i="1"/>
  <c r="U64" i="1"/>
  <c r="V64" i="1"/>
  <c r="W64" i="1"/>
  <c r="I70" i="1"/>
  <c r="J70" i="1"/>
  <c r="K70" i="1"/>
  <c r="I71" i="1"/>
  <c r="J71" i="1"/>
  <c r="K71" i="1"/>
  <c r="I72" i="1"/>
  <c r="J72" i="1"/>
  <c r="K72" i="1"/>
  <c r="I73" i="1"/>
  <c r="J73" i="1"/>
  <c r="K73" i="1"/>
  <c r="I77" i="1"/>
  <c r="J77" i="1"/>
  <c r="K77" i="1"/>
  <c r="I78" i="1"/>
  <c r="J78" i="1"/>
  <c r="K78" i="1"/>
  <c r="I79" i="1"/>
  <c r="J79" i="1"/>
  <c r="K79" i="1"/>
  <c r="I80" i="1"/>
  <c r="J80" i="1"/>
  <c r="K80" i="1"/>
  <c r="Z41" i="2"/>
  <c r="Z40" i="2"/>
  <c r="Z39" i="2"/>
  <c r="Z38" i="2"/>
  <c r="Z34" i="2"/>
  <c r="Z33" i="2"/>
  <c r="Z32" i="2"/>
  <c r="Z31" i="2"/>
  <c r="Z25" i="2"/>
  <c r="Z26" i="2"/>
  <c r="Z27" i="2"/>
  <c r="Z24" i="2"/>
  <c r="AC34" i="2"/>
  <c r="W36" i="2"/>
  <c r="W35" i="2"/>
  <c r="AC27" i="2" s="1"/>
  <c r="V32" i="2"/>
  <c r="AB33" i="2" s="1"/>
  <c r="W27" i="2"/>
  <c r="AC25" i="2" s="1"/>
  <c r="AA25" i="2" s="1"/>
  <c r="V27" i="2"/>
  <c r="AB25" i="2" s="1"/>
  <c r="W24" i="2"/>
  <c r="AC31" i="2" s="1"/>
  <c r="U24" i="2"/>
  <c r="U25" i="2"/>
  <c r="W26" i="2" s="1"/>
  <c r="AC38" i="2" s="1"/>
  <c r="AA38" i="2" s="1"/>
  <c r="U26" i="2"/>
  <c r="U27" i="2"/>
  <c r="U28" i="2"/>
  <c r="W28" i="2" s="1"/>
  <c r="AC32" i="2" s="1"/>
  <c r="AA32" i="2" s="1"/>
  <c r="U29" i="2"/>
  <c r="W30" i="2" s="1"/>
  <c r="AC39" i="2" s="1"/>
  <c r="U30" i="2"/>
  <c r="U31" i="2"/>
  <c r="W31" i="2" s="1"/>
  <c r="AC26" i="2" s="1"/>
  <c r="U32" i="2"/>
  <c r="W32" i="2" s="1"/>
  <c r="AC33" i="2" s="1"/>
  <c r="AA33" i="2" s="1"/>
  <c r="U33" i="2"/>
  <c r="W34" i="2" s="1"/>
  <c r="AC40" i="2" s="1"/>
  <c r="AA40" i="2" s="1"/>
  <c r="U34" i="2"/>
  <c r="U35" i="2"/>
  <c r="U36" i="2"/>
  <c r="U37" i="2"/>
  <c r="W38" i="2" s="1"/>
  <c r="AC41" i="2" s="1"/>
  <c r="AA41" i="2" s="1"/>
  <c r="U38" i="2"/>
  <c r="U23" i="2"/>
  <c r="W23" i="2" s="1"/>
  <c r="AC24" i="2" s="1"/>
  <c r="AA24" i="2" s="1"/>
  <c r="T24" i="2"/>
  <c r="V24" i="2" s="1"/>
  <c r="AB31" i="2" s="1"/>
  <c r="T25" i="2"/>
  <c r="V26" i="2" s="1"/>
  <c r="AB38" i="2" s="1"/>
  <c r="T26" i="2"/>
  <c r="T27" i="2"/>
  <c r="T28" i="2"/>
  <c r="V28" i="2" s="1"/>
  <c r="AB32" i="2" s="1"/>
  <c r="T29" i="2"/>
  <c r="V30" i="2" s="1"/>
  <c r="AB39" i="2" s="1"/>
  <c r="T30" i="2"/>
  <c r="T31" i="2"/>
  <c r="V31" i="2" s="1"/>
  <c r="AB26" i="2" s="1"/>
  <c r="T32" i="2"/>
  <c r="T33" i="2"/>
  <c r="V34" i="2" s="1"/>
  <c r="AB40" i="2" s="1"/>
  <c r="T34" i="2"/>
  <c r="T35" i="2"/>
  <c r="V35" i="2" s="1"/>
  <c r="AB27" i="2" s="1"/>
  <c r="T36" i="2"/>
  <c r="V36" i="2" s="1"/>
  <c r="AB34" i="2" s="1"/>
  <c r="T37" i="2"/>
  <c r="V38" i="2" s="1"/>
  <c r="AB41" i="2" s="1"/>
  <c r="T38" i="2"/>
  <c r="T23" i="2"/>
  <c r="V23" i="2" s="1"/>
  <c r="AB24" i="2" s="1"/>
  <c r="AA31" i="2" l="1"/>
  <c r="AA26" i="2"/>
  <c r="AA27" i="2"/>
  <c r="AA39" i="2"/>
  <c r="AA3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J3" authorId="0" shapeId="0" xr:uid="{0048ECF2-D628-489D-BC8B-ADA292C42FDD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M3" authorId="0" shapeId="0" xr:uid="{A5D7C0F6-E41C-4EC6-B9BF-365A01E6F7BC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4" authorId="0" shapeId="0" xr:uid="{F4A6EFAA-AC0D-4F27-8ECD-61BB9CFD411E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4" authorId="0" shapeId="0" xr:uid="{692AD79D-9ACF-4401-8AFE-2509ADE15DB0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L5" authorId="0" shapeId="0" xr:uid="{54908C60-86C7-4A8F-A377-192FEEA7D2E1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6" authorId="0" shapeId="0" xr:uid="{E083234F-179C-4C31-A3D9-DA5B02BEA889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
Fun fact, the same worker did both!</t>
        </r>
      </text>
    </comment>
    <comment ref="L6" authorId="0" shapeId="0" xr:uid="{C0207F7F-7660-4362-94A2-AA4CFA7FEE5F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N6" authorId="0" shapeId="0" xr:uid="{045AE153-15BB-445A-A670-653FF6424CB0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7" authorId="0" shapeId="0" xr:uid="{ED86FFEF-EF74-4DF0-9EF4-DEB6A7ADF0B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3 instances</t>
        </r>
      </text>
    </comment>
    <comment ref="L7" authorId="0" shapeId="0" xr:uid="{56DBA631-9AF7-40F1-AD9A-69A7BD0B4B30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N7" authorId="0" shapeId="0" xr:uid="{FE30FAD8-D31D-4C36-9AE3-8E9155E3288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8" authorId="0" shapeId="0" xr:uid="{AFE24162-248A-4ED9-AD2D-C302148B4724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M8" authorId="0" shapeId="0" xr:uid="{D4E0C62C-BF02-4521-A016-C4FD0457CF11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N8" authorId="0" shapeId="0" xr:uid="{60ABC30A-2E06-4BAB-8EBA-3B6F1229DDB9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N9" authorId="0" shapeId="0" xr:uid="{FA45B80A-FF31-42A3-8052-630BAE0A806A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M10" authorId="0" shapeId="0" xr:uid="{00DAC5D2-A537-41AC-AC7E-362E8BBF30EF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25" authorId="0" shapeId="0" xr:uid="{42F59A4A-4C8D-401F-AC8E-55412D98AC80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
Fun fact, the same worker did both!</t>
        </r>
      </text>
    </comment>
    <comment ref="L25" authorId="0" shapeId="0" xr:uid="{3B2C4F9F-6A50-480F-A77B-1C6D64C7214D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N25" authorId="0" shapeId="0" xr:uid="{291B778F-622A-43BC-82BA-8E659A12AC18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M26" authorId="0" shapeId="0" xr:uid="{435ED64A-FA9E-465B-B3E8-6527ABEECF1A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29" authorId="0" shapeId="0" xr:uid="{544B97CF-665D-4BF1-87BE-2DD22150BE5C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M29" authorId="0" shapeId="0" xr:uid="{813D8700-3A5D-4441-BD6D-210D78ADD35F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30" authorId="0" shapeId="0" xr:uid="{F72A80D9-5927-45BB-B35B-DA10D83F87CC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3 instances</t>
        </r>
      </text>
    </comment>
    <comment ref="L30" authorId="0" shapeId="0" xr:uid="{8F73E1EC-6AD8-4851-B464-0B282EAA8794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N30" authorId="0" shapeId="0" xr:uid="{9ECD3B42-B027-47D3-9E1B-A9D69BC14721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J33" authorId="0" shapeId="0" xr:uid="{ABC91347-1C33-43D6-AC0A-B7EAD7BE4EEA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33" authorId="0" shapeId="0" xr:uid="{0EA9772C-9707-4441-88F5-1CE573E4C668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L34" authorId="0" shapeId="0" xr:uid="{42E07419-3B28-438F-8F99-0AB4B5B245D4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M34" authorId="0" shapeId="0" xr:uid="{1EA6181B-60DD-4D78-B3E4-23845D78FAC1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N34" authorId="0" shapeId="0" xr:uid="{0D85BBC1-BDB1-4576-92C2-97DCBFF78787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37" authorId="0" shapeId="0" xr:uid="{4D1EDB19-0BC8-499F-BBC8-8D620BAE7690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N38" authorId="0" shapeId="0" xr:uid="{D158148F-6663-44DD-A92D-4C317C6CE3C4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J18" authorId="0" shapeId="0" xr:uid="{824ABA28-DC7D-4EA0-83AC-74166EF626E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8 instances</t>
        </r>
      </text>
    </comment>
    <comment ref="K18" authorId="0" shapeId="0" xr:uid="{EEB6F181-0A37-4416-8626-7EB3494B10F4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18" authorId="0" shapeId="0" xr:uid="{23B86253-F9E5-433B-9B1A-33C3221B4AED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5 instances</t>
        </r>
      </text>
    </comment>
    <comment ref="M18" authorId="0" shapeId="0" xr:uid="{557B56F5-832F-4FFC-AEFE-CEE2684EDA0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6 instances</t>
        </r>
      </text>
    </comment>
    <comment ref="N18" authorId="0" shapeId="0" xr:uid="{2F30F662-8840-4BA5-A14F-68B42F5927E7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7 instances
</t>
        </r>
      </text>
    </comment>
    <comment ref="J20" authorId="0" shapeId="0" xr:uid="{ED010F58-CA1D-4228-8C9A-417E73215FD8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J24" authorId="0" shapeId="0" xr:uid="{B2FD9EFC-AB6F-467A-ACB2-90FC0BB70F7A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</t>
        </r>
      </text>
    </comment>
    <comment ref="J51" authorId="0" shapeId="0" xr:uid="{7AF39EFD-4EFC-41BC-8F61-09A1FE850BF3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8 instances</t>
        </r>
      </text>
    </comment>
    <comment ref="K51" authorId="0" shapeId="0" xr:uid="{195B4AD8-0EB7-4F28-BB31-CE12236271F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2 instances</t>
        </r>
      </text>
    </comment>
    <comment ref="L51" authorId="0" shapeId="0" xr:uid="{390A3CAC-AE77-46CB-8F82-38440ABC21A9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5 instances</t>
        </r>
      </text>
    </comment>
    <comment ref="M51" authorId="0" shapeId="0" xr:uid="{176CE731-5D1A-4AC4-994B-DA89E99D3F8E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6 instances</t>
        </r>
      </text>
    </comment>
    <comment ref="N51" authorId="0" shapeId="0" xr:uid="{6BB6B7C1-833D-40D7-898E-EBFC3AECA0D1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7 instances
</t>
        </r>
      </text>
    </comment>
    <comment ref="J53" authorId="0" shapeId="0" xr:uid="{2FAC3521-E392-4C66-8A65-251CE2D0CA77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1 instance</t>
        </r>
      </text>
    </comment>
    <comment ref="J57" authorId="0" shapeId="0" xr:uid="{DBE150AE-1D79-410D-AAB5-58E8B53C31B6}">
      <text>
        <r>
          <rPr>
            <b/>
            <sz val="11"/>
            <color theme="1"/>
            <rFont val="Calibri"/>
            <family val="2"/>
            <scheme val="minor"/>
          </rPr>
          <t>Author:</t>
        </r>
        <r>
          <rPr>
            <sz val="11"/>
            <color theme="1"/>
            <rFont val="Calibri"/>
            <family val="2"/>
            <scheme val="minor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<sst xmlns="http://schemas.openxmlformats.org/spreadsheetml/2006/main" count="514" uniqueCount="69">
  <si>
    <t>Errors</t>
  </si>
  <si>
    <t>Errors (Individual Instances)</t>
  </si>
  <si>
    <t>Kernel</t>
  </si>
  <si>
    <t>cp version</t>
  </si>
  <si>
    <t>Notes</t>
  </si>
  <si>
    <t>Used %</t>
  </si>
  <si>
    <t>Frag %</t>
  </si>
  <si>
    <t>Workers</t>
  </si>
  <si>
    <t>Iterations</t>
  </si>
  <si>
    <t>file size</t>
  </si>
  <si>
    <t>Run 1</t>
  </si>
  <si>
    <t>Run 2</t>
  </si>
  <si>
    <t>Run 3</t>
  </si>
  <si>
    <t>Run 4</t>
  </si>
  <si>
    <t>Run 5</t>
  </si>
  <si>
    <t>Test 1</t>
  </si>
  <si>
    <t>6.2</t>
  </si>
  <si>
    <t>GNU cp 9.4</t>
  </si>
  <si>
    <t>1024k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</si>
  <si>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</si>
  <si>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</si>
  <si>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</si>
  <si>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</si>
  <si>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</si>
  <si>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</si>
  <si>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</si>
  <si>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</si>
  <si>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64k</t>
  </si>
  <si>
    <t>Test 10</t>
  </si>
  <si>
    <t>Test 11</t>
  </si>
  <si>
    <t>Test 12</t>
  </si>
  <si>
    <t>Test 13</t>
  </si>
  <si>
    <t>16k</t>
  </si>
  <si>
    <t>Test 14</t>
  </si>
  <si>
    <t>Test 15</t>
  </si>
  <si>
    <t>Test 16</t>
  </si>
  <si>
    <t>GNU cp 9.5</t>
  </si>
  <si>
    <t>Consolidated</t>
  </si>
  <si>
    <t>Cores</t>
  </si>
  <si>
    <t>Files</t>
  </si>
  <si>
    <t>16 kB files</t>
  </si>
  <si>
    <t>Workers [%]</t>
  </si>
  <si>
    <t>Error rate [10^-6 file]</t>
  </si>
  <si>
    <t>64 kB files</t>
  </si>
  <si>
    <t>1 MB files</t>
  </si>
  <si>
    <t>Erros (Individual Instances)</t>
  </si>
  <si>
    <t>5.19</t>
  </si>
  <si>
    <t>lsearch 192</t>
  </si>
  <si>
    <t>Test 17</t>
  </si>
  <si>
    <t>lsearch 96</t>
  </si>
  <si>
    <t>Test 18</t>
  </si>
  <si>
    <t>lsearch 128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</si>
  <si>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</si>
  <si>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</si>
  <si>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</si>
  <si>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</si>
  <si>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</si>
  <si>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</si>
  <si>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</si>
  <si>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</si>
  <si>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</si>
  <si>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</si>
  <si>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</si>
  <si>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16 kB files, fast system, unloaded</t>
  </si>
  <si>
    <t>1 MB files, fast system, full load</t>
  </si>
  <si>
    <t>64 kB files, fast system, unloaded</t>
  </si>
  <si>
    <t>1 MB files, fast system, heavy load</t>
  </si>
  <si>
    <t>1 MB files, fast system, unloaded</t>
  </si>
  <si>
    <t>1 MB files, fast system, moderate 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</si>
</sst>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000000"/>
      </left>
      <right/>
      <top style="medium">
        <color rgb="FF00B050"/>
      </top>
      <bottom/>
      <diagonal/>
    </border>
    <border>
      <left/>
      <right style="medium">
        <color rgb="FF000000"/>
      </right>
      <top style="medium">
        <color rgb="FF00B050"/>
      </top>
      <bottom/>
      <diagonal/>
    </border>
    <border>
      <left style="medium">
        <color rgb="FF000000"/>
      </left>
      <right/>
      <top/>
      <bottom style="medium">
        <color rgb="FF00B050"/>
      </bottom>
      <diagonal/>
    </border>
    <border>
      <left/>
      <right style="medium">
        <color rgb="FF000000"/>
      </right>
      <top/>
      <bottom style="medium">
        <color rgb="FF00B05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9" fontId="0" fillId="0" borderId="0" xfId="0" applyNumberFormat="1"/>
    <xf numFmtId="9" fontId="0" fillId="0" borderId="0" xfId="0" applyNumberFormat="1" applyAlignment="1">
      <alignment wrapText="1"/>
    </xf>
    <xf numFmtId="10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0" xfId="0" applyFill="1"/>
    <xf numFmtId="2" fontId="0" fillId="0" borderId="0" xfId="0" applyNumberFormat="1"/>
    <xf numFmtId="9" fontId="0" fillId="0" borderId="0" xfId="1" applyFont="1"/>
    <xf numFmtId="1" fontId="0" fillId="0" borderId="0" xfId="0" applyNumberFormat="1"/>
    <xf numFmtId="16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9" fontId="0" fillId="0" borderId="14" xfId="0" applyNumberFormat="1" applyBorder="1"/>
    <xf numFmtId="9" fontId="0" fillId="0" borderId="14" xfId="0" applyNumberFormat="1" applyBorder="1" applyAlignment="1">
      <alignment wrapText="1"/>
    </xf>
    <xf numFmtId="0" fontId="0" fillId="0" borderId="21" xfId="0" applyBorder="1"/>
    <xf numFmtId="0" fontId="0" fillId="0" borderId="22" xfId="0" applyBorder="1"/>
    <xf numFmtId="0" fontId="0" fillId="0" borderId="14" xfId="0" applyNumberFormat="1" applyBorder="1"/>
    <xf numFmtId="1" fontId="0" fillId="0" borderId="15" xfId="0" applyNumberFormat="1" applyBorder="1"/>
    <xf numFmtId="9" fontId="0" fillId="0" borderId="0" xfId="0" applyNumberFormat="1" applyBorder="1"/>
    <xf numFmtId="9" fontId="0" fillId="0" borderId="0" xfId="0" applyNumberFormat="1" applyBorder="1" applyAlignment="1">
      <alignment wrapText="1"/>
    </xf>
    <xf numFmtId="0" fontId="0" fillId="0" borderId="0" xfId="0" applyNumberFormat="1" applyBorder="1"/>
    <xf numFmtId="1" fontId="0" fillId="0" borderId="17" xfId="0" applyNumberFormat="1" applyBorder="1"/>
    <xf numFmtId="0" fontId="0" fillId="2" borderId="0" xfId="0" applyNumberFormat="1" applyFill="1" applyBorder="1"/>
    <xf numFmtId="1" fontId="0" fillId="2" borderId="17" xfId="0" applyNumberFormat="1" applyFill="1" applyBorder="1"/>
    <xf numFmtId="9" fontId="0" fillId="0" borderId="19" xfId="0" applyNumberFormat="1" applyBorder="1"/>
    <xf numFmtId="9" fontId="0" fillId="0" borderId="19" xfId="0" applyNumberFormat="1" applyBorder="1" applyAlignment="1">
      <alignment wrapText="1"/>
    </xf>
    <xf numFmtId="0" fontId="0" fillId="0" borderId="23" xfId="0" applyBorder="1"/>
    <xf numFmtId="0" fontId="0" fillId="0" borderId="24" xfId="0" applyBorder="1"/>
    <xf numFmtId="0" fontId="0" fillId="0" borderId="19" xfId="0" applyNumberFormat="1" applyBorder="1"/>
    <xf numFmtId="1" fontId="0" fillId="0" borderId="20" xfId="0" applyNumberFormat="1" applyBorder="1"/>
    <xf numFmtId="0" fontId="0" fillId="2" borderId="14" xfId="0" applyFill="1" applyBorder="1"/>
    <xf numFmtId="1" fontId="0" fillId="2" borderId="15" xfId="0" applyNumberFormat="1" applyFill="1" applyBorder="1"/>
    <xf numFmtId="0" fontId="0" fillId="2" borderId="0" xfId="0" applyFill="1" applyBorder="1"/>
    <xf numFmtId="10" fontId="0" fillId="2" borderId="0" xfId="0" applyNumberForma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Error Rates using reproducer.sh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16 kB Files, potato HDDs, unloaded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5.0457267329753735E-3"/>
                  <c:y val="9.3374497690397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398-48F7-9275-CFB0810CC63B}"/>
                </c:ext>
              </c:extLst>
            </c:dLbl>
            <c:dLbl>
              <c:idx val="1"/>
              <c:layout>
                <c:manualLayout>
                  <c:x val="-2.3546724753885077E-2"/>
                  <c:y val="-6.31651013787983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398-48F7-9275-CFB0810CC63B}"/>
                </c:ext>
              </c:extLst>
            </c:dLbl>
            <c:dLbl>
              <c:idx val="2"/>
              <c:layout>
                <c:manualLayout>
                  <c:x val="-1.1773362376942662E-2"/>
                  <c:y val="-4.39409400895988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398-48F7-9275-CFB0810CC63B}"/>
                </c:ext>
              </c:extLst>
            </c:dLbl>
            <c:dLbl>
              <c:idx val="3"/>
              <c:layout>
                <c:manualLayout>
                  <c:x val="-5.5502994062729231E-2"/>
                  <c:y val="-2.197047004479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98-48F7-9275-CFB0810CC63B}"/>
                </c:ext>
              </c:extLst>
            </c:dLbl>
            <c:numFmt formatCode="#,##0.0" sourceLinked="0"/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'Potato Storage'!$Y$24:$Y$27</c:f>
              <c:numCache>
                <c:formatCode>General</c:formatCode>
                <c:ptCount val="4"/>
                <c:pt idx="0">
                  <c:v>12</c:v>
                </c:pt>
                <c:pt idx="1">
                  <c:v>24</c:v>
                </c:pt>
                <c:pt idx="2">
                  <c:v>32</c:v>
                </c:pt>
                <c:pt idx="3">
                  <c:v>64</c:v>
                </c:pt>
              </c:numCache>
            </c:numRef>
          </c:xVal>
          <c:yVal>
            <c:numRef>
              <c:f>'Potato Storage'!$AA$24:$AA$27</c:f>
              <c:numCache>
                <c:formatCode>0.00</c:formatCode>
                <c:ptCount val="4"/>
                <c:pt idx="0">
                  <c:v>50.000000000000007</c:v>
                </c:pt>
                <c:pt idx="1">
                  <c:v>8.3333333333333339</c:v>
                </c:pt>
                <c:pt idx="2">
                  <c:v>18.75</c:v>
                </c:pt>
                <c:pt idx="3">
                  <c:v>6.2500000000000009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98-48F7-9275-CFB0810CC63B}"/>
            </c:ext>
          </c:extLst>
        </c:ser>
        <c:ser>
          <c:idx val="1"/>
          <c:order val="1"/>
          <c:tx>
            <c:v>64 kB Files, potato HDDs, unloaded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50800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8.409544554958957E-3"/>
                  <c:y val="-4.66872488451988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98-48F7-9275-CFB0810CC63B}"/>
                </c:ext>
              </c:extLst>
            </c:dLbl>
            <c:dLbl>
              <c:idx val="1"/>
              <c:layout>
                <c:manualLayout>
                  <c:x val="1.0091453465950624E-2"/>
                  <c:y val="-8.238926266799787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398-48F7-9275-CFB0810CC63B}"/>
                </c:ext>
              </c:extLst>
            </c:dLbl>
            <c:dLbl>
              <c:idx val="2"/>
              <c:layout>
                <c:manualLayout>
                  <c:x val="-2.1864815842893411E-2"/>
                  <c:y val="4.66872488451986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398-48F7-9275-CFB0810CC63B}"/>
                </c:ext>
              </c:extLst>
            </c:dLbl>
            <c:dLbl>
              <c:idx val="3"/>
              <c:layout>
                <c:manualLayout>
                  <c:x val="-5.3821085151737322E-2"/>
                  <c:y val="-3.02093963115992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98-48F7-9275-CFB0810CC63B}"/>
                </c:ext>
              </c:extLst>
            </c:dLbl>
            <c:numFmt formatCode="#,##0.0" sourceLinked="0"/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'Potato Storage'!$Y$31:$Y$34</c:f>
              <c:numCache>
                <c:formatCode>General</c:formatCode>
                <c:ptCount val="4"/>
                <c:pt idx="0">
                  <c:v>12</c:v>
                </c:pt>
                <c:pt idx="1">
                  <c:v>24</c:v>
                </c:pt>
                <c:pt idx="2">
                  <c:v>32</c:v>
                </c:pt>
                <c:pt idx="3">
                  <c:v>64</c:v>
                </c:pt>
              </c:numCache>
            </c:numRef>
          </c:xVal>
          <c:yVal>
            <c:numRef>
              <c:f>'Potato Storage'!$AA$31:$AA$34</c:f>
              <c:numCache>
                <c:formatCode>0.00</c:formatCode>
                <c:ptCount val="4"/>
                <c:pt idx="0">
                  <c:v>50.000000000000007</c:v>
                </c:pt>
                <c:pt idx="1">
                  <c:v>33.333333333333336</c:v>
                </c:pt>
                <c:pt idx="2">
                  <c:v>12.500000000000002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398-48F7-9275-CFB0810CC63B}"/>
            </c:ext>
          </c:extLst>
        </c:ser>
        <c:ser>
          <c:idx val="2"/>
          <c:order val="2"/>
          <c:tx>
            <c:v>1 MB Files, potato HDDs, unloaded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38100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345527128793433E-2"/>
                  <c:y val="-5.492617511199857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398-48F7-9275-CFB0810CC63B}"/>
                </c:ext>
              </c:extLst>
            </c:dLbl>
            <c:dLbl>
              <c:idx val="1"/>
              <c:layout>
                <c:manualLayout>
                  <c:x val="0"/>
                  <c:y val="-3.0209396311599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98-48F7-9275-CFB0810CC63B}"/>
                </c:ext>
              </c:extLst>
            </c:dLbl>
            <c:dLbl>
              <c:idx val="2"/>
              <c:layout>
                <c:manualLayout>
                  <c:x val="5.0457267329753735E-3"/>
                  <c:y val="-3.02093963115992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398-48F7-9275-CFB0810CC63B}"/>
                </c:ext>
              </c:extLst>
            </c:dLbl>
            <c:dLbl>
              <c:idx val="3"/>
              <c:layout>
                <c:manualLayout>
                  <c:x val="-3.1956269308844036E-2"/>
                  <c:y val="-6.865771888999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98-48F7-9275-CFB0810CC63B}"/>
                </c:ext>
              </c:extLst>
            </c:dLbl>
            <c:numFmt formatCode="#,##0.0" sourceLinked="0"/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'Potato Storage'!$Y$38:$Y$41</c:f>
              <c:numCache>
                <c:formatCode>General</c:formatCode>
                <c:ptCount val="4"/>
                <c:pt idx="0">
                  <c:v>12</c:v>
                </c:pt>
                <c:pt idx="1">
                  <c:v>24</c:v>
                </c:pt>
                <c:pt idx="2">
                  <c:v>32</c:v>
                </c:pt>
                <c:pt idx="3">
                  <c:v>64</c:v>
                </c:pt>
              </c:numCache>
            </c:numRef>
          </c:xVal>
          <c:yVal>
            <c:numRef>
              <c:f>'Potato Storage'!$AA$38:$AA$41</c:f>
              <c:numCache>
                <c:formatCode>0.00</c:formatCode>
                <c:ptCount val="4"/>
                <c:pt idx="0">
                  <c:v>75</c:v>
                </c:pt>
                <c:pt idx="1">
                  <c:v>50.000000000000007</c:v>
                </c:pt>
                <c:pt idx="2">
                  <c:v>31.250000000000004</c:v>
                </c:pt>
                <c:pt idx="3">
                  <c:v>9.375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398-48F7-9275-CFB0810CC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3137392"/>
        <c:axId val="1335645392"/>
      </c:scatterChart>
      <c:valAx>
        <c:axId val="1213137392"/>
        <c:scaling>
          <c:logBase val="2"/>
          <c:orientation val="minMax"/>
          <c:min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Parallel Workers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35645392"/>
        <c:crosses val="autoZero"/>
        <c:crossBetween val="midCat"/>
        <c:majorUnit val="2"/>
      </c:valAx>
      <c:valAx>
        <c:axId val="133564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Errors per million files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213137392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Error Rates using reproducer.sh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>
        <c:manualLayout>
          <c:layoutTarget val="inner"/>
          <c:xMode val="edge"/>
          <c:yMode val="edge"/>
          <c:x val="0.36577997735699475"/>
          <c:y val="8.8994097641607192E-2"/>
          <c:w val="0.60410272538889165"/>
          <c:h val="0.77567127258822022"/>
        </c:manualLayout>
      </c:layout>
      <c:scatterChart>
        <c:scatterStyle val="lineMarker"/>
        <c:varyColors val="0"/>
        <c:ser>
          <c:idx val="0"/>
          <c:order val="0"/>
          <c:tx>
            <c:strRef>
              <c:f>'Fast System'!$G$68</c:f>
              <c:strCache>
                <c:ptCount val="1"/>
                <c:pt idx="0">
                  <c:v>16 kB files, fast system, unloaded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5.908662577880963E-3"/>
                  <c:y val="-6.041857637841453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2154963017355251"/>
                      <c:h val="9.874363942998740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1DE-42AD-B23C-EE3560237DA0}"/>
                </c:ext>
              </c:extLst>
            </c:dLbl>
            <c:dLbl>
              <c:idx val="1"/>
              <c:layout>
                <c:manualLayout>
                  <c:x val="2.5322839619490105E-2"/>
                  <c:y val="-0.14006174653559647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1DE-42AD-B23C-EE3560237DA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1DE-42AD-B23C-EE3560237DA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1DE-42AD-B23C-EE3560237DA0}"/>
                </c:ext>
              </c:extLst>
            </c:dLbl>
            <c:numFmt formatCode="#,##0.0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'Fast System'!$G$70:$G$73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System'!$I$70:$I$73</c:f>
              <c:numCache>
                <c:formatCode>General</c:formatCode>
                <c:ptCount val="4"/>
                <c:pt idx="0">
                  <c:v>3.125</c:v>
                </c:pt>
                <c:pt idx="1">
                  <c:v>1.25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1A6-479A-BF52-8633F872DF48}"/>
            </c:ext>
          </c:extLst>
        </c:ser>
        <c:ser>
          <c:idx val="1"/>
          <c:order val="1"/>
          <c:tx>
            <c:strRef>
              <c:f>'Fast System'!$G$75</c:f>
              <c:strCache>
                <c:ptCount val="1"/>
                <c:pt idx="0">
                  <c:v>64 kB files, fast system, unloaded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50800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3.8828354083218164E-2"/>
                  <c:y val="-1.0985235022399715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1DE-42AD-B23C-EE3560237DA0}"/>
                </c:ext>
              </c:extLst>
            </c:dLbl>
            <c:dLbl>
              <c:idx val="1"/>
              <c:layout>
                <c:manualLayout>
                  <c:x val="-7.4280329550504315E-2"/>
                  <c:y val="-0.23618255298159388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1DE-42AD-B23C-EE3560237DA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1DE-42AD-B23C-EE3560237DA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1DE-42AD-B23C-EE3560237DA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'Fast System'!$G$77:$G$80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System'!$I$77:$I$80</c:f>
              <c:numCache>
                <c:formatCode>0.000</c:formatCode>
                <c:ptCount val="4"/>
                <c:pt idx="0">
                  <c:v>8.125</c:v>
                </c:pt>
                <c:pt idx="1">
                  <c:v>1.25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71A6-479A-BF52-8633F872DF48}"/>
            </c:ext>
          </c:extLst>
        </c:ser>
        <c:ser>
          <c:idx val="2"/>
          <c:order val="2"/>
          <c:tx>
            <c:strRef>
              <c:f>'Fast System'!$G$82</c:f>
              <c:strCache>
                <c:ptCount val="1"/>
                <c:pt idx="0">
                  <c:v>1 MB files, fast system, unloaded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38100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0"/>
                  <c:y val="-4.6687248845198891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1A6-479A-BF52-8633F872DF48}"/>
                </c:ext>
              </c:extLst>
            </c:dLbl>
            <c:dLbl>
              <c:idx val="1"/>
              <c:layout>
                <c:manualLayout>
                  <c:x val="-0.19414177041609082"/>
                  <c:y val="0.1043597327127971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1A6-479A-BF52-8633F872DF48}"/>
                </c:ext>
              </c:extLst>
            </c:dLbl>
            <c:dLbl>
              <c:idx val="2"/>
              <c:layout>
                <c:manualLayout>
                  <c:x val="-9.62267905540624E-2"/>
                  <c:y val="-0.15928590782479587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1A6-479A-BF52-8633F872DF48}"/>
                </c:ext>
              </c:extLst>
            </c:dLbl>
            <c:dLbl>
              <c:idx val="3"/>
              <c:layout>
                <c:manualLayout>
                  <c:x val="-6.7527572318640278E-3"/>
                  <c:y val="7.6896645156798005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1A6-479A-BF52-8633F872DF48}"/>
                </c:ext>
              </c:extLst>
            </c:dLbl>
            <c:numFmt formatCode="#,##0.0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'Fast System'!$G$84:$G$87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System'!$I$84:$I$87</c:f>
              <c:numCache>
                <c:formatCode>0.000</c:formatCode>
                <c:ptCount val="4"/>
                <c:pt idx="0">
                  <c:v>0.89285714285714279</c:v>
                </c:pt>
                <c:pt idx="1">
                  <c:v>0.46875</c:v>
                </c:pt>
                <c:pt idx="2">
                  <c:v>7.2115384615384609E-2</c:v>
                </c:pt>
                <c:pt idx="3">
                  <c:v>5.2083333333333336E-2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71A6-479A-BF52-8633F872DF48}"/>
            </c:ext>
          </c:extLst>
        </c:ser>
        <c:ser>
          <c:idx val="3"/>
          <c:order val="3"/>
          <c:tx>
            <c:strRef>
              <c:f>'Fast System'!$N$68</c:f>
              <c:strCache>
                <c:ptCount val="1"/>
                <c:pt idx="0">
                  <c:v>1 MB files, fast system, full load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4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-5.4022057854912223E-2"/>
                  <c:y val="-0.25465499609009612"/>
                </c:manualLayout>
              </c:layout>
              <c:numFmt formatCode="#,##0.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PT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815808178094135"/>
                      <c:h val="9.874363942998740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11DE-42AD-B23C-EE3560237DA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'Fast System'!$N$70:$N$73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System'!$P$70:$P$73</c:f>
              <c:numCache>
                <c:formatCode>General</c:formatCode>
                <c:ptCount val="4"/>
                <c:pt idx="3">
                  <c:v>2.9166666666666665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71A6-479A-BF52-8633F872DF48}"/>
            </c:ext>
          </c:extLst>
        </c:ser>
        <c:ser>
          <c:idx val="4"/>
          <c:order val="4"/>
          <c:tx>
            <c:strRef>
              <c:f>'Fast System'!$N$75</c:f>
              <c:strCache>
                <c:ptCount val="1"/>
                <c:pt idx="0">
                  <c:v>1 MB files, fast system, heavy load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rgbClr val="7030A0"/>
              </a:solidFill>
              <a:ln w="38100">
                <a:solidFill>
                  <a:srgbClr val="7030A0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-0.14434011936694774"/>
                  <c:y val="-0.37387371813437786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318629780483545"/>
                      <c:h val="9.874363942998740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11DE-42AD-B23C-EE3560237DA0}"/>
                </c:ext>
              </c:extLst>
            </c:dLbl>
            <c:numFmt formatCode="#,##0.0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PT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'Fast System'!$N$77:$N$80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System'!$P$77:$P$80</c:f>
              <c:numCache>
                <c:formatCode>General</c:formatCode>
                <c:ptCount val="4"/>
                <c:pt idx="3">
                  <c:v>5.2083333333333336E-2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71A6-479A-BF52-8633F872DF48}"/>
            </c:ext>
          </c:extLst>
        </c:ser>
        <c:ser>
          <c:idx val="5"/>
          <c:order val="5"/>
          <c:tx>
            <c:strRef>
              <c:f>'Fast System'!$N$82</c:f>
              <c:strCache>
                <c:ptCount val="1"/>
                <c:pt idx="0">
                  <c:v>1 MB files, fast system, moderate load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6"/>
              </a:solidFill>
              <a:ln w="38100">
                <a:solidFill>
                  <a:schemeClr val="accent6"/>
                </a:solidFill>
              </a:ln>
              <a:effectLst/>
            </c:spPr>
          </c:marker>
          <c:xVal>
            <c:numRef>
              <c:f>'Fast System'!$N$84:$N$87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System'!$P$84:$P$87</c:f>
              <c:numCache>
                <c:formatCode>General</c:formatCode>
                <c:ptCount val="4"/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71A6-479A-BF52-8633F872D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3137392"/>
        <c:axId val="1335645392"/>
      </c:scatterChart>
      <c:valAx>
        <c:axId val="1213137392"/>
        <c:scaling>
          <c:logBase val="2"/>
          <c:orientation val="minMax"/>
          <c:max val="192"/>
          <c:min val="3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Parallel Workers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35645392"/>
        <c:crosses val="autoZero"/>
        <c:crossBetween val="midCat"/>
        <c:majorUnit val="2"/>
      </c:valAx>
      <c:valAx>
        <c:axId val="133564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Errors per million files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0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213137392"/>
        <c:crosses val="autoZero"/>
        <c:crossBetween val="midCat"/>
        <c:majorUnit val="1"/>
        <c:minorUnit val="0.2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Error Rates using reproducer.sh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'Fast System'!$G$68</c:f>
              <c:strCache>
                <c:ptCount val="1"/>
                <c:pt idx="0">
                  <c:v>16 kB files, fast system, unloaded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xVal>
            <c:numRef>
              <c:f>'Fast System'!$G$70:$G$73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System'!$I$70:$I$73</c:f>
              <c:numCache>
                <c:formatCode>General</c:formatCode>
                <c:ptCount val="4"/>
                <c:pt idx="0">
                  <c:v>3.125</c:v>
                </c:pt>
                <c:pt idx="1">
                  <c:v>1.25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0C-4588-9126-D975B5FDE8F3}"/>
            </c:ext>
          </c:extLst>
        </c:ser>
        <c:ser>
          <c:idx val="1"/>
          <c:order val="1"/>
          <c:tx>
            <c:strRef>
              <c:f>'Fast System'!$G$75</c:f>
              <c:strCache>
                <c:ptCount val="1"/>
                <c:pt idx="0">
                  <c:v>64 kB files, fast system, unloaded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50800">
                <a:solidFill>
                  <a:schemeClr val="accent2"/>
                </a:solidFill>
              </a:ln>
              <a:effectLst/>
            </c:spPr>
          </c:marker>
          <c:xVal>
            <c:numRef>
              <c:f>'Fast System'!$G$77:$G$80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System'!$I$77:$I$80</c:f>
              <c:numCache>
                <c:formatCode>0.000</c:formatCode>
                <c:ptCount val="4"/>
                <c:pt idx="0">
                  <c:v>8.125</c:v>
                </c:pt>
                <c:pt idx="1">
                  <c:v>1.25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B0C-4588-9126-D975B5FDE8F3}"/>
            </c:ext>
          </c:extLst>
        </c:ser>
        <c:ser>
          <c:idx val="2"/>
          <c:order val="2"/>
          <c:tx>
            <c:strRef>
              <c:f>'Fast System'!$G$82</c:f>
              <c:strCache>
                <c:ptCount val="1"/>
                <c:pt idx="0">
                  <c:v>1 MB files, fast system, unloaded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38100">
                <a:solidFill>
                  <a:schemeClr val="accent3"/>
                </a:solidFill>
              </a:ln>
              <a:effectLst/>
            </c:spPr>
          </c:marker>
          <c:xVal>
            <c:numRef>
              <c:f>'Fast System'!$G$84:$G$87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System'!$I$84:$I$87</c:f>
              <c:numCache>
                <c:formatCode>0.000</c:formatCode>
                <c:ptCount val="4"/>
                <c:pt idx="0">
                  <c:v>0.89285714285714279</c:v>
                </c:pt>
                <c:pt idx="1">
                  <c:v>0.46875</c:v>
                </c:pt>
                <c:pt idx="2">
                  <c:v>7.2115384615384609E-2</c:v>
                </c:pt>
                <c:pt idx="3">
                  <c:v>5.2083333333333336E-2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B0C-4588-9126-D975B5FDE8F3}"/>
            </c:ext>
          </c:extLst>
        </c:ser>
        <c:ser>
          <c:idx val="3"/>
          <c:order val="3"/>
          <c:tx>
            <c:strRef>
              <c:f>'Fast System'!$N$68</c:f>
              <c:strCache>
                <c:ptCount val="1"/>
                <c:pt idx="0">
                  <c:v>1 MB files, fast system, full load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4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xVal>
            <c:numRef>
              <c:f>'Fast System'!$N$70:$N$73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System'!$P$70:$P$73</c:f>
              <c:numCache>
                <c:formatCode>General</c:formatCode>
                <c:ptCount val="4"/>
                <c:pt idx="3">
                  <c:v>2.9166666666666665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B0C-4588-9126-D975B5FDE8F3}"/>
            </c:ext>
          </c:extLst>
        </c:ser>
        <c:ser>
          <c:idx val="4"/>
          <c:order val="4"/>
          <c:tx>
            <c:strRef>
              <c:f>'Fast System'!$N$75</c:f>
              <c:strCache>
                <c:ptCount val="1"/>
                <c:pt idx="0">
                  <c:v>1 MB files, fast system, heavy load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rgbClr val="7030A0"/>
              </a:solidFill>
              <a:ln w="38100">
                <a:solidFill>
                  <a:srgbClr val="7030A0"/>
                </a:solidFill>
              </a:ln>
              <a:effectLst/>
            </c:spPr>
          </c:marker>
          <c:xVal>
            <c:numRef>
              <c:f>'Fast System'!$N$77:$N$80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System'!$P$77:$P$80</c:f>
              <c:numCache>
                <c:formatCode>General</c:formatCode>
                <c:ptCount val="4"/>
                <c:pt idx="3">
                  <c:v>5.2083333333333336E-2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B0C-4588-9126-D975B5FDE8F3}"/>
            </c:ext>
          </c:extLst>
        </c:ser>
        <c:ser>
          <c:idx val="5"/>
          <c:order val="5"/>
          <c:tx>
            <c:strRef>
              <c:f>'Fast System'!$N$82</c:f>
              <c:strCache>
                <c:ptCount val="1"/>
                <c:pt idx="0">
                  <c:v>1 MB files, fast system, moderate load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6"/>
              </a:solidFill>
              <a:ln w="38100">
                <a:solidFill>
                  <a:schemeClr val="accent6"/>
                </a:solidFill>
              </a:ln>
              <a:effectLst/>
            </c:spPr>
          </c:marker>
          <c:xVal>
            <c:numRef>
              <c:f>'Fast System'!$N$84:$N$87</c:f>
              <c:numCache>
                <c:formatCode>General</c:formatCode>
                <c:ptCount val="4"/>
                <c:pt idx="0">
                  <c:v>32</c:v>
                </c:pt>
                <c:pt idx="1">
                  <c:v>64</c:v>
                </c:pt>
                <c:pt idx="2">
                  <c:v>128</c:v>
                </c:pt>
                <c:pt idx="3">
                  <c:v>192</c:v>
                </c:pt>
              </c:numCache>
            </c:numRef>
          </c:xVal>
          <c:yVal>
            <c:numRef>
              <c:f>'Fast System'!$P$84:$P$87</c:f>
              <c:numCache>
                <c:formatCode>General</c:formatCode>
                <c:ptCount val="4"/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B0C-4588-9126-D975B5FDE8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3137392"/>
        <c:axId val="1335645392"/>
      </c:scatterChart>
      <c:valAx>
        <c:axId val="1213137392"/>
        <c:scaling>
          <c:logBase val="2"/>
          <c:orientation val="minMax"/>
          <c:max val="192"/>
          <c:min val="3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Parallel Workers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35645392"/>
        <c:crosses val="autoZero"/>
        <c:crossBetween val="midCat"/>
        <c:majorUnit val="2"/>
      </c:valAx>
      <c:valAx>
        <c:axId val="133564539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PT"/>
                  <a:t>Errors per million files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PT"/>
            </a:p>
          </c:txPr>
        </c:title>
        <c:numFmt formatCode="0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213137392"/>
        <c:crosses val="autoZero"/>
        <c:crossBetween val="midCat"/>
        <c:majorUnit val="1"/>
        <c:minorUnit val="5.000000000000001E-2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533400</xdr:colOff>
      <xdr:row>42</xdr:row>
      <xdr:rowOff>157160</xdr:rowOff>
    </xdr:from>
    <xdr:to>
      <xdr:col>30</xdr:col>
      <xdr:colOff>476250</xdr:colOff>
      <xdr:row>67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D1C6F7-D550-222F-BD51-3F686D9B57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95</xdr:row>
      <xdr:rowOff>114300</xdr:rowOff>
    </xdr:from>
    <xdr:to>
      <xdr:col>19</xdr:col>
      <xdr:colOff>510988</xdr:colOff>
      <xdr:row>123</xdr:row>
      <xdr:rowOff>73269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AF9950-61EB-42B7-8E5E-382BB6AA2A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504825</xdr:colOff>
      <xdr:row>95</xdr:row>
      <xdr:rowOff>114300</xdr:rowOff>
    </xdr:from>
    <xdr:to>
      <xdr:col>32</xdr:col>
      <xdr:colOff>396688</xdr:colOff>
      <xdr:row>119</xdr:row>
      <xdr:rowOff>166689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400AE97-D8C0-4EDB-BF69-CEB6E2E755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472D-5BC0-4798-8B4C-512E7EE4778C}">
  <dimension ref="A1:AF41"/>
  <sheetViews>
    <sheetView topLeftCell="G25" zoomScale="85" zoomScaleNormal="85" workbookViewId="0">
      <selection activeCell="T21" sqref="T21:W24"/>
    </sheetView>
  </sheetViews>
  <sheetFormatPr defaultRowHeight="15" x14ac:dyDescent="0.25"/>
  <cols>
    <col min="3" max="3" width="11" bestFit="1" customWidth="1"/>
    <col min="4" max="4" width="11.7109375" bestFit="1" customWidth="1"/>
    <col min="6" max="6" width="9.7109375" bestFit="1" customWidth="1"/>
    <col min="25" max="25" width="9.85546875" bestFit="1" customWidth="1"/>
    <col min="26" max="26" width="11.85546875" bestFit="1" customWidth="1"/>
    <col min="27" max="27" width="19.5703125" bestFit="1" customWidth="1"/>
  </cols>
  <sheetData>
    <row r="1" spans="1:28" x14ac:dyDescent="0.25">
      <c r="J1" s="49" t="s">
        <v>0</v>
      </c>
      <c r="K1" s="50"/>
      <c r="L1" s="50"/>
      <c r="M1" s="50"/>
      <c r="N1" s="50"/>
      <c r="O1" s="49" t="s">
        <v>1</v>
      </c>
      <c r="P1" s="50"/>
      <c r="Q1" s="50"/>
      <c r="R1" s="50"/>
      <c r="S1" s="52"/>
      <c r="T1" s="51"/>
      <c r="U1" s="51"/>
      <c r="V1" s="51"/>
      <c r="W1" s="51"/>
      <c r="X1" s="51"/>
      <c r="Y1" s="51"/>
      <c r="Z1" s="51"/>
      <c r="AA1" s="51"/>
      <c r="AB1" s="3"/>
    </row>
    <row r="2" spans="1:28" x14ac:dyDescent="0.25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s="4" t="s">
        <v>10</v>
      </c>
      <c r="K2" t="s">
        <v>11</v>
      </c>
      <c r="L2" t="s">
        <v>12</v>
      </c>
      <c r="M2" t="s">
        <v>13</v>
      </c>
      <c r="N2" t="s">
        <v>14</v>
      </c>
      <c r="O2" s="4" t="s">
        <v>10</v>
      </c>
      <c r="P2" t="s">
        <v>11</v>
      </c>
      <c r="Q2" t="s">
        <v>12</v>
      </c>
      <c r="R2" t="s">
        <v>13</v>
      </c>
      <c r="S2" s="5" t="s">
        <v>14</v>
      </c>
    </row>
    <row r="3" spans="1:28" x14ac:dyDescent="0.25">
      <c r="A3" t="s">
        <v>15</v>
      </c>
      <c r="B3" t="s">
        <v>16</v>
      </c>
      <c r="C3" t="s">
        <v>17</v>
      </c>
      <c r="E3" s="1">
        <v>0</v>
      </c>
      <c r="F3" s="1">
        <v>0</v>
      </c>
      <c r="G3">
        <v>24</v>
      </c>
      <c r="H3">
        <v>1000</v>
      </c>
      <c r="I3" t="s">
        <v>18</v>
      </c>
      <c r="J3" s="4">
        <v>11</v>
      </c>
      <c r="K3">
        <v>0</v>
      </c>
      <c r="L3">
        <v>0</v>
      </c>
      <c r="M3">
        <v>16</v>
      </c>
      <c r="N3">
        <v>1</v>
      </c>
      <c r="O3" s="4">
        <v>2</v>
      </c>
      <c r="P3">
        <v>0</v>
      </c>
      <c r="Q3">
        <v>0</v>
      </c>
      <c r="R3">
        <v>2</v>
      </c>
      <c r="S3" s="5">
        <v>1</v>
      </c>
      <c r="T3" s="3"/>
      <c r="U3" s="3"/>
      <c r="V3" s="3"/>
      <c r="W3" s="3"/>
      <c r="X3" s="3"/>
      <c r="Y3" s="3"/>
      <c r="Z3" s="3"/>
    </row>
    <row r="4" spans="1:28" x14ac:dyDescent="0.25">
      <c r="A4" t="s">
        <v>19</v>
      </c>
      <c r="B4" t="s">
        <v>16</v>
      </c>
      <c r="C4" t="s">
        <v>17</v>
      </c>
      <c r="E4" s="1">
        <v>0.03</v>
      </c>
      <c r="F4" s="1">
        <v>0</v>
      </c>
      <c r="G4">
        <v>32</v>
      </c>
      <c r="H4">
        <v>1000</v>
      </c>
      <c r="I4" t="s">
        <v>18</v>
      </c>
      <c r="J4" s="4">
        <v>10</v>
      </c>
      <c r="K4">
        <v>0</v>
      </c>
      <c r="L4">
        <v>3</v>
      </c>
      <c r="M4">
        <v>0</v>
      </c>
      <c r="N4">
        <v>1</v>
      </c>
      <c r="O4" s="4">
        <v>2</v>
      </c>
      <c r="P4">
        <v>0</v>
      </c>
      <c r="Q4">
        <v>1</v>
      </c>
      <c r="R4">
        <v>0</v>
      </c>
      <c r="S4" s="5">
        <v>1</v>
      </c>
      <c r="T4" s="3"/>
      <c r="U4" s="3"/>
      <c r="V4" s="3"/>
      <c r="W4" s="3"/>
      <c r="X4" s="3"/>
      <c r="Y4" s="3"/>
      <c r="Z4" s="3"/>
    </row>
    <row r="5" spans="1:28" x14ac:dyDescent="0.25">
      <c r="A5" t="s">
        <v>20</v>
      </c>
      <c r="B5" t="s">
        <v>16</v>
      </c>
      <c r="C5" t="s">
        <v>17</v>
      </c>
      <c r="E5" s="1">
        <v>0.03</v>
      </c>
      <c r="F5" s="1">
        <v>0.01</v>
      </c>
      <c r="G5">
        <v>64</v>
      </c>
      <c r="H5">
        <v>1000</v>
      </c>
      <c r="I5" t="s">
        <v>18</v>
      </c>
      <c r="J5" s="4">
        <v>1</v>
      </c>
      <c r="K5">
        <v>0</v>
      </c>
      <c r="L5">
        <v>18</v>
      </c>
      <c r="M5">
        <v>0</v>
      </c>
      <c r="N5">
        <v>0</v>
      </c>
      <c r="O5" s="4">
        <v>1</v>
      </c>
      <c r="P5">
        <v>0</v>
      </c>
      <c r="Q5">
        <v>2</v>
      </c>
      <c r="R5">
        <v>0</v>
      </c>
      <c r="S5" s="5">
        <v>0</v>
      </c>
      <c r="T5" s="3"/>
      <c r="U5" s="3"/>
      <c r="V5" s="3"/>
      <c r="W5" s="3"/>
      <c r="X5" s="3"/>
      <c r="Y5" s="3"/>
      <c r="Z5" s="3"/>
    </row>
    <row r="6" spans="1:28" x14ac:dyDescent="0.25">
      <c r="A6" t="s">
        <v>21</v>
      </c>
      <c r="B6" t="s">
        <v>16</v>
      </c>
      <c r="C6" t="s">
        <v>17</v>
      </c>
      <c r="E6" s="1">
        <v>0.03</v>
      </c>
      <c r="F6" s="1">
        <v>0.04</v>
      </c>
      <c r="G6">
        <v>12</v>
      </c>
      <c r="H6">
        <v>1000</v>
      </c>
      <c r="I6" t="s">
        <v>18</v>
      </c>
      <c r="J6" s="4">
        <v>4</v>
      </c>
      <c r="K6">
        <v>0</v>
      </c>
      <c r="L6">
        <v>63</v>
      </c>
      <c r="M6">
        <v>1</v>
      </c>
      <c r="N6">
        <v>5</v>
      </c>
      <c r="O6" s="4">
        <v>2</v>
      </c>
      <c r="P6">
        <v>0</v>
      </c>
      <c r="Q6">
        <v>1</v>
      </c>
      <c r="R6">
        <v>1</v>
      </c>
      <c r="S6" s="5">
        <v>2</v>
      </c>
      <c r="T6" s="3"/>
      <c r="U6" s="3"/>
      <c r="V6" s="3"/>
      <c r="W6" s="3"/>
      <c r="X6" s="3"/>
      <c r="Y6" s="3"/>
      <c r="Z6" s="3"/>
    </row>
    <row r="7" spans="1:28" x14ac:dyDescent="0.25">
      <c r="A7" t="s">
        <v>22</v>
      </c>
      <c r="B7" t="s">
        <v>16</v>
      </c>
      <c r="C7" t="s">
        <v>17</v>
      </c>
      <c r="E7" s="1">
        <v>0.03</v>
      </c>
      <c r="F7" s="1">
        <v>0.04</v>
      </c>
      <c r="G7">
        <v>24</v>
      </c>
      <c r="H7">
        <v>1000</v>
      </c>
      <c r="I7" t="s">
        <v>18</v>
      </c>
      <c r="J7" s="4">
        <v>37</v>
      </c>
      <c r="K7">
        <v>0</v>
      </c>
      <c r="L7">
        <v>15</v>
      </c>
      <c r="M7">
        <v>1</v>
      </c>
      <c r="N7">
        <v>8</v>
      </c>
      <c r="O7" s="4">
        <v>3</v>
      </c>
      <c r="P7">
        <v>0</v>
      </c>
      <c r="Q7">
        <v>1</v>
      </c>
      <c r="R7">
        <v>1</v>
      </c>
      <c r="S7" s="5">
        <v>2</v>
      </c>
      <c r="T7" s="3"/>
      <c r="U7" s="3"/>
      <c r="V7" s="3"/>
      <c r="W7" s="3"/>
      <c r="X7" s="3"/>
      <c r="Y7" s="3"/>
      <c r="Z7" s="3"/>
    </row>
    <row r="8" spans="1:28" x14ac:dyDescent="0.25">
      <c r="A8" t="s">
        <v>23</v>
      </c>
      <c r="B8" t="s">
        <v>16</v>
      </c>
      <c r="C8" t="s">
        <v>17</v>
      </c>
      <c r="E8" s="1">
        <v>0.03</v>
      </c>
      <c r="F8" s="1">
        <v>0.04</v>
      </c>
      <c r="G8">
        <v>32</v>
      </c>
      <c r="H8">
        <v>1000</v>
      </c>
      <c r="I8" t="s">
        <v>18</v>
      </c>
      <c r="J8" s="4">
        <v>0</v>
      </c>
      <c r="K8">
        <v>1</v>
      </c>
      <c r="L8">
        <v>7</v>
      </c>
      <c r="M8">
        <v>32</v>
      </c>
      <c r="N8">
        <v>4</v>
      </c>
      <c r="O8" s="4">
        <v>0</v>
      </c>
      <c r="P8">
        <v>1</v>
      </c>
      <c r="Q8">
        <v>1</v>
      </c>
      <c r="R8">
        <v>2</v>
      </c>
      <c r="S8" s="5">
        <v>2</v>
      </c>
      <c r="T8" s="3"/>
      <c r="U8" s="3"/>
      <c r="V8" s="3"/>
      <c r="W8" s="3"/>
      <c r="X8" s="3"/>
      <c r="Y8" s="3"/>
      <c r="Z8" s="3"/>
    </row>
    <row r="9" spans="1:28" x14ac:dyDescent="0.25">
      <c r="A9" t="s">
        <v>24</v>
      </c>
      <c r="B9" t="s">
        <v>16</v>
      </c>
      <c r="C9" t="s">
        <v>17</v>
      </c>
      <c r="E9" s="1">
        <v>0.03</v>
      </c>
      <c r="F9" s="1">
        <v>0.04</v>
      </c>
      <c r="G9">
        <v>64</v>
      </c>
      <c r="H9">
        <v>1000</v>
      </c>
      <c r="I9" t="s">
        <v>18</v>
      </c>
      <c r="J9" s="4">
        <v>1</v>
      </c>
      <c r="K9">
        <v>0</v>
      </c>
      <c r="L9">
        <v>0</v>
      </c>
      <c r="M9">
        <v>0</v>
      </c>
      <c r="N9">
        <v>2</v>
      </c>
      <c r="O9" s="4">
        <v>1</v>
      </c>
      <c r="P9">
        <v>0</v>
      </c>
      <c r="Q9">
        <v>0</v>
      </c>
      <c r="R9">
        <v>0</v>
      </c>
      <c r="S9" s="5">
        <v>2</v>
      </c>
      <c r="T9" s="3"/>
      <c r="U9" s="3"/>
      <c r="V9" s="3"/>
      <c r="W9" s="3"/>
      <c r="X9" s="3"/>
      <c r="Y9" s="3"/>
      <c r="Z9" s="3"/>
    </row>
    <row r="10" spans="1:28" x14ac:dyDescent="0.25">
      <c r="A10" t="s">
        <v>25</v>
      </c>
      <c r="B10" t="s">
        <v>16</v>
      </c>
      <c r="C10" t="s">
        <v>17</v>
      </c>
      <c r="E10" s="1">
        <v>0.03</v>
      </c>
      <c r="F10" s="1">
        <v>0.08</v>
      </c>
      <c r="G10">
        <v>12</v>
      </c>
      <c r="H10">
        <v>1000</v>
      </c>
      <c r="I10" t="s">
        <v>18</v>
      </c>
      <c r="J10" s="4">
        <v>0</v>
      </c>
      <c r="K10">
        <v>0</v>
      </c>
      <c r="L10">
        <v>0</v>
      </c>
      <c r="M10">
        <v>18</v>
      </c>
      <c r="N10">
        <v>1</v>
      </c>
      <c r="O10" s="4">
        <v>0</v>
      </c>
      <c r="P10">
        <v>0</v>
      </c>
      <c r="Q10">
        <v>0</v>
      </c>
      <c r="R10">
        <v>2</v>
      </c>
      <c r="S10" s="5">
        <v>1</v>
      </c>
      <c r="T10" s="3"/>
      <c r="U10" s="3"/>
      <c r="V10" s="3"/>
      <c r="W10" s="3"/>
      <c r="X10" s="3"/>
      <c r="Y10" s="3"/>
      <c r="Z10" s="3"/>
    </row>
    <row r="11" spans="1:28" x14ac:dyDescent="0.25">
      <c r="A11" t="s">
        <v>26</v>
      </c>
      <c r="B11" t="s">
        <v>16</v>
      </c>
      <c r="C11" t="s">
        <v>17</v>
      </c>
      <c r="E11" s="1">
        <v>0.03</v>
      </c>
      <c r="F11" s="1">
        <v>0.08</v>
      </c>
      <c r="G11">
        <v>12</v>
      </c>
      <c r="H11">
        <v>1000</v>
      </c>
      <c r="I11" t="s">
        <v>27</v>
      </c>
      <c r="J11" s="4">
        <v>0</v>
      </c>
      <c r="K11">
        <v>4</v>
      </c>
      <c r="L11">
        <v>3</v>
      </c>
      <c r="M11">
        <v>0</v>
      </c>
      <c r="N11">
        <v>1</v>
      </c>
      <c r="O11" s="4">
        <v>0</v>
      </c>
      <c r="P11">
        <v>1</v>
      </c>
      <c r="Q11">
        <v>1</v>
      </c>
      <c r="R11">
        <v>0</v>
      </c>
      <c r="S11" s="5">
        <v>1</v>
      </c>
      <c r="T11" s="3"/>
      <c r="U11" s="3"/>
      <c r="V11" s="3"/>
      <c r="W11" s="3"/>
      <c r="X11" s="3"/>
      <c r="Y11" s="3"/>
      <c r="Z11" s="3"/>
    </row>
    <row r="12" spans="1:28" x14ac:dyDescent="0.25">
      <c r="A12" t="s">
        <v>28</v>
      </c>
      <c r="B12" t="s">
        <v>16</v>
      </c>
      <c r="C12" t="s">
        <v>17</v>
      </c>
      <c r="E12" s="1">
        <v>0.03</v>
      </c>
      <c r="F12" s="1">
        <v>0.08</v>
      </c>
      <c r="G12">
        <v>24</v>
      </c>
      <c r="H12">
        <v>1000</v>
      </c>
      <c r="I12" t="s">
        <v>27</v>
      </c>
      <c r="J12" s="4">
        <v>1</v>
      </c>
      <c r="K12">
        <v>0</v>
      </c>
      <c r="L12">
        <v>1</v>
      </c>
      <c r="M12">
        <v>1</v>
      </c>
      <c r="N12">
        <v>1</v>
      </c>
      <c r="O12" s="4">
        <v>1</v>
      </c>
      <c r="P12">
        <v>0</v>
      </c>
      <c r="Q12">
        <v>1</v>
      </c>
      <c r="R12">
        <v>1</v>
      </c>
      <c r="S12" s="5">
        <v>1</v>
      </c>
      <c r="T12" s="3"/>
      <c r="U12" s="3"/>
      <c r="V12" s="3"/>
      <c r="W12" s="3"/>
      <c r="X12" s="3"/>
      <c r="Y12" s="3"/>
      <c r="Z12" s="3"/>
    </row>
    <row r="13" spans="1:28" x14ac:dyDescent="0.25">
      <c r="A13" t="s">
        <v>29</v>
      </c>
      <c r="B13" t="s">
        <v>16</v>
      </c>
      <c r="C13" t="s">
        <v>17</v>
      </c>
      <c r="E13" s="1">
        <v>0.03</v>
      </c>
      <c r="F13" s="1">
        <v>0.08</v>
      </c>
      <c r="G13">
        <v>32</v>
      </c>
      <c r="H13">
        <v>1000</v>
      </c>
      <c r="I13" t="s">
        <v>27</v>
      </c>
      <c r="J13" s="4">
        <v>0</v>
      </c>
      <c r="K13">
        <v>0</v>
      </c>
      <c r="L13">
        <v>0</v>
      </c>
      <c r="M13">
        <v>16</v>
      </c>
      <c r="N13">
        <v>0</v>
      </c>
      <c r="O13" s="4">
        <v>0</v>
      </c>
      <c r="P13">
        <v>0</v>
      </c>
      <c r="Q13">
        <v>0</v>
      </c>
      <c r="R13">
        <v>2</v>
      </c>
      <c r="S13" s="5">
        <v>0</v>
      </c>
      <c r="T13" s="3"/>
      <c r="U13" s="3"/>
      <c r="V13" s="3"/>
      <c r="W13" s="3"/>
      <c r="X13" s="3"/>
      <c r="Y13" s="3"/>
      <c r="Z13" s="3"/>
    </row>
    <row r="14" spans="1:28" x14ac:dyDescent="0.25">
      <c r="A14" t="s">
        <v>30</v>
      </c>
      <c r="B14" t="s">
        <v>16</v>
      </c>
      <c r="C14" t="s">
        <v>17</v>
      </c>
      <c r="E14" s="1">
        <v>0.03</v>
      </c>
      <c r="F14" s="1">
        <v>0.08</v>
      </c>
      <c r="G14">
        <v>64</v>
      </c>
      <c r="H14">
        <v>1000</v>
      </c>
      <c r="I14" t="s">
        <v>27</v>
      </c>
      <c r="J14" s="4">
        <v>0</v>
      </c>
      <c r="K14">
        <v>0</v>
      </c>
      <c r="L14">
        <v>0</v>
      </c>
      <c r="M14">
        <v>0</v>
      </c>
      <c r="N14">
        <v>0</v>
      </c>
      <c r="O14" s="4">
        <v>0</v>
      </c>
      <c r="P14">
        <v>0</v>
      </c>
      <c r="Q14">
        <v>0</v>
      </c>
      <c r="R14">
        <v>0</v>
      </c>
      <c r="S14" s="5">
        <v>0</v>
      </c>
      <c r="T14" s="3"/>
      <c r="U14" s="3"/>
      <c r="V14" s="3"/>
      <c r="W14" s="3"/>
      <c r="X14" s="3"/>
      <c r="Y14" s="3"/>
      <c r="Z14" s="3"/>
    </row>
    <row r="15" spans="1:28" x14ac:dyDescent="0.25">
      <c r="A15" t="s">
        <v>31</v>
      </c>
      <c r="B15" t="s">
        <v>16</v>
      </c>
      <c r="C15" t="s">
        <v>17</v>
      </c>
      <c r="E15" s="1">
        <v>0.03</v>
      </c>
      <c r="F15" s="1">
        <v>0.08</v>
      </c>
      <c r="G15">
        <v>12</v>
      </c>
      <c r="H15">
        <v>1000</v>
      </c>
      <c r="I15" t="s">
        <v>32</v>
      </c>
      <c r="J15" s="4">
        <v>0</v>
      </c>
      <c r="K15">
        <v>0</v>
      </c>
      <c r="L15">
        <v>0</v>
      </c>
      <c r="M15">
        <v>1</v>
      </c>
      <c r="N15">
        <v>4</v>
      </c>
      <c r="O15" s="4">
        <v>0</v>
      </c>
      <c r="P15">
        <v>0</v>
      </c>
      <c r="Q15">
        <v>0</v>
      </c>
      <c r="R15">
        <v>1</v>
      </c>
      <c r="S15" s="5">
        <v>2</v>
      </c>
      <c r="T15" s="3"/>
      <c r="U15" s="3"/>
      <c r="V15" s="3"/>
      <c r="W15" s="3"/>
      <c r="X15" s="3"/>
      <c r="Y15" s="3"/>
      <c r="Z15" s="3"/>
    </row>
    <row r="16" spans="1:28" x14ac:dyDescent="0.25">
      <c r="A16" t="s">
        <v>33</v>
      </c>
      <c r="B16" t="s">
        <v>16</v>
      </c>
      <c r="C16" t="s">
        <v>17</v>
      </c>
      <c r="E16" s="1">
        <v>0.03</v>
      </c>
      <c r="F16" s="1">
        <v>0.08</v>
      </c>
      <c r="G16">
        <v>24</v>
      </c>
      <c r="H16">
        <v>1000</v>
      </c>
      <c r="I16" t="s">
        <v>32</v>
      </c>
      <c r="J16" s="4">
        <v>1</v>
      </c>
      <c r="K16">
        <v>0</v>
      </c>
      <c r="L16">
        <v>0</v>
      </c>
      <c r="M16">
        <v>0</v>
      </c>
      <c r="N16">
        <v>0</v>
      </c>
      <c r="O16" s="4">
        <v>1</v>
      </c>
      <c r="P16">
        <v>0</v>
      </c>
      <c r="Q16">
        <v>0</v>
      </c>
      <c r="R16">
        <v>0</v>
      </c>
      <c r="S16" s="5">
        <v>0</v>
      </c>
      <c r="T16" s="3"/>
      <c r="U16" s="3"/>
      <c r="V16" s="3"/>
      <c r="W16" s="3"/>
      <c r="X16" s="3"/>
      <c r="Y16" s="3"/>
      <c r="Z16" s="3"/>
    </row>
    <row r="17" spans="1:32" x14ac:dyDescent="0.25">
      <c r="A17" t="s">
        <v>34</v>
      </c>
      <c r="B17" t="s">
        <v>16</v>
      </c>
      <c r="C17" t="s">
        <v>17</v>
      </c>
      <c r="E17" s="1">
        <v>0.03</v>
      </c>
      <c r="F17" s="1">
        <v>0.08</v>
      </c>
      <c r="G17">
        <v>32</v>
      </c>
      <c r="H17">
        <v>1000</v>
      </c>
      <c r="I17" s="7" t="s">
        <v>32</v>
      </c>
      <c r="J17">
        <v>0</v>
      </c>
      <c r="K17">
        <v>0</v>
      </c>
      <c r="L17">
        <v>2</v>
      </c>
      <c r="M17">
        <v>7</v>
      </c>
      <c r="N17">
        <v>0</v>
      </c>
      <c r="O17" s="4">
        <v>0</v>
      </c>
      <c r="P17">
        <v>0</v>
      </c>
      <c r="Q17">
        <v>2</v>
      </c>
      <c r="R17">
        <v>1</v>
      </c>
      <c r="S17" s="5">
        <v>0</v>
      </c>
      <c r="T17" s="3"/>
      <c r="U17" s="3"/>
      <c r="V17" s="3"/>
      <c r="W17" s="3"/>
      <c r="X17" s="3"/>
      <c r="Y17" s="3"/>
      <c r="Z17" s="3"/>
    </row>
    <row r="18" spans="1:32" ht="15.75" thickBot="1" x14ac:dyDescent="0.3">
      <c r="A18" t="s">
        <v>35</v>
      </c>
      <c r="B18" t="s">
        <v>16</v>
      </c>
      <c r="C18" t="s">
        <v>36</v>
      </c>
      <c r="E18" s="1">
        <v>0.03</v>
      </c>
      <c r="F18" s="1">
        <v>0.08</v>
      </c>
      <c r="G18">
        <v>64</v>
      </c>
      <c r="H18">
        <v>1000</v>
      </c>
      <c r="I18" s="7" t="s">
        <v>32</v>
      </c>
      <c r="J18" s="8">
        <v>1</v>
      </c>
      <c r="K18" s="9">
        <v>7</v>
      </c>
      <c r="L18" s="9">
        <v>0</v>
      </c>
      <c r="M18" s="9">
        <v>0</v>
      </c>
      <c r="N18" s="10">
        <v>0</v>
      </c>
      <c r="O18" s="9">
        <v>1</v>
      </c>
      <c r="P18" s="9">
        <v>1</v>
      </c>
      <c r="Q18" s="9">
        <v>0</v>
      </c>
      <c r="R18" s="9">
        <v>0</v>
      </c>
      <c r="S18" s="10">
        <v>0</v>
      </c>
    </row>
    <row r="21" spans="1:32" x14ac:dyDescent="0.25">
      <c r="V21" t="s">
        <v>37</v>
      </c>
      <c r="Y21">
        <v>32</v>
      </c>
      <c r="Z21" t="s">
        <v>38</v>
      </c>
    </row>
    <row r="22" spans="1:32" x14ac:dyDescent="0.25"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  <c r="I22" t="s">
        <v>9</v>
      </c>
      <c r="J22" s="4" t="s">
        <v>10</v>
      </c>
      <c r="K22" t="s">
        <v>11</v>
      </c>
      <c r="L22" t="s">
        <v>12</v>
      </c>
      <c r="M22" t="s">
        <v>13</v>
      </c>
      <c r="N22" t="s">
        <v>14</v>
      </c>
      <c r="O22" s="4" t="s">
        <v>10</v>
      </c>
      <c r="P22" t="s">
        <v>11</v>
      </c>
      <c r="Q22" t="s">
        <v>12</v>
      </c>
      <c r="R22" t="s">
        <v>13</v>
      </c>
      <c r="S22" s="5" t="s">
        <v>14</v>
      </c>
      <c r="T22" t="s">
        <v>39</v>
      </c>
      <c r="U22" t="s">
        <v>0</v>
      </c>
      <c r="V22" t="s">
        <v>39</v>
      </c>
      <c r="W22" t="s">
        <v>0</v>
      </c>
      <c r="Y22" t="s">
        <v>40</v>
      </c>
    </row>
    <row r="23" spans="1:32" x14ac:dyDescent="0.25">
      <c r="A23" t="s">
        <v>31</v>
      </c>
      <c r="B23" t="s">
        <v>16</v>
      </c>
      <c r="C23" t="s">
        <v>17</v>
      </c>
      <c r="E23" s="1">
        <v>0.03</v>
      </c>
      <c r="F23" s="1">
        <v>0.08</v>
      </c>
      <c r="G23">
        <v>12</v>
      </c>
      <c r="H23">
        <v>1000</v>
      </c>
      <c r="I23" t="s">
        <v>32</v>
      </c>
      <c r="J23" s="4">
        <v>0</v>
      </c>
      <c r="K23">
        <v>0</v>
      </c>
      <c r="L23">
        <v>0</v>
      </c>
      <c r="M23">
        <v>1</v>
      </c>
      <c r="N23">
        <v>4</v>
      </c>
      <c r="O23" s="4">
        <v>0</v>
      </c>
      <c r="P23">
        <v>0</v>
      </c>
      <c r="Q23">
        <v>0</v>
      </c>
      <c r="R23">
        <v>1</v>
      </c>
      <c r="S23" s="5">
        <v>2</v>
      </c>
      <c r="T23">
        <f>G23*H23*5</f>
        <v>60000</v>
      </c>
      <c r="U23">
        <f>SUM(O23:S23)</f>
        <v>3</v>
      </c>
      <c r="V23">
        <f t="shared" ref="V23:W23" si="0">T23</f>
        <v>60000</v>
      </c>
      <c r="W23">
        <f t="shared" si="0"/>
        <v>3</v>
      </c>
      <c r="Y23" t="s">
        <v>7</v>
      </c>
      <c r="Z23" t="s">
        <v>41</v>
      </c>
      <c r="AA23" t="s">
        <v>42</v>
      </c>
      <c r="AB23" t="s">
        <v>39</v>
      </c>
      <c r="AC23" t="s">
        <v>0</v>
      </c>
    </row>
    <row r="24" spans="1:32" x14ac:dyDescent="0.25">
      <c r="A24" t="s">
        <v>26</v>
      </c>
      <c r="B24" t="s">
        <v>16</v>
      </c>
      <c r="C24" t="s">
        <v>17</v>
      </c>
      <c r="E24" s="1">
        <v>0.03</v>
      </c>
      <c r="F24" s="1">
        <v>0.08</v>
      </c>
      <c r="G24">
        <v>12</v>
      </c>
      <c r="H24">
        <v>1000</v>
      </c>
      <c r="I24" t="s">
        <v>27</v>
      </c>
      <c r="J24" s="4">
        <v>0</v>
      </c>
      <c r="K24">
        <v>4</v>
      </c>
      <c r="L24">
        <v>3</v>
      </c>
      <c r="M24">
        <v>0</v>
      </c>
      <c r="N24">
        <v>1</v>
      </c>
      <c r="O24" s="4">
        <v>0</v>
      </c>
      <c r="P24">
        <v>1</v>
      </c>
      <c r="Q24">
        <v>1</v>
      </c>
      <c r="R24">
        <v>0</v>
      </c>
      <c r="S24" s="5">
        <v>1</v>
      </c>
      <c r="T24">
        <f t="shared" ref="T24:T38" si="1">G24*H24*5</f>
        <v>60000</v>
      </c>
      <c r="U24">
        <f t="shared" ref="U24:U38" si="2">SUM(O24:S24)</f>
        <v>3</v>
      </c>
      <c r="V24">
        <f t="shared" ref="V24:W24" si="3">T24</f>
        <v>60000</v>
      </c>
      <c r="W24">
        <f t="shared" si="3"/>
        <v>3</v>
      </c>
      <c r="Y24">
        <v>12</v>
      </c>
      <c r="Z24" s="16">
        <f>Y24/$Y$21</f>
        <v>0.375</v>
      </c>
      <c r="AA24" s="15">
        <f>AC24/AB24/0.000001</f>
        <v>50.000000000000007</v>
      </c>
      <c r="AB24">
        <f>V23</f>
        <v>60000</v>
      </c>
      <c r="AC24">
        <f>W23</f>
        <v>3</v>
      </c>
    </row>
    <row r="25" spans="1:32" x14ac:dyDescent="0.25">
      <c r="A25" t="s">
        <v>21</v>
      </c>
      <c r="B25" t="s">
        <v>16</v>
      </c>
      <c r="C25" t="s">
        <v>17</v>
      </c>
      <c r="E25" s="1">
        <v>0.03</v>
      </c>
      <c r="F25" s="1">
        <v>0.04</v>
      </c>
      <c r="G25">
        <v>12</v>
      </c>
      <c r="H25">
        <v>1000</v>
      </c>
      <c r="I25" t="s">
        <v>18</v>
      </c>
      <c r="J25" s="4">
        <v>4</v>
      </c>
      <c r="K25">
        <v>0</v>
      </c>
      <c r="L25">
        <v>63</v>
      </c>
      <c r="M25">
        <v>1</v>
      </c>
      <c r="N25">
        <v>5</v>
      </c>
      <c r="O25" s="4">
        <v>2</v>
      </c>
      <c r="P25">
        <v>0</v>
      </c>
      <c r="Q25">
        <v>1</v>
      </c>
      <c r="R25">
        <v>1</v>
      </c>
      <c r="S25" s="5">
        <v>2</v>
      </c>
      <c r="T25">
        <f t="shared" si="1"/>
        <v>60000</v>
      </c>
      <c r="U25">
        <f t="shared" si="2"/>
        <v>6</v>
      </c>
      <c r="V25" s="14"/>
      <c r="W25" s="14"/>
      <c r="Y25">
        <v>24</v>
      </c>
      <c r="Z25" s="16">
        <f t="shared" ref="Z25:Z27" si="4">Y25/$Y$21</f>
        <v>0.75</v>
      </c>
      <c r="AA25" s="15">
        <f t="shared" ref="AA25:AA27" si="5">AC25/AB25/0.000001</f>
        <v>8.3333333333333339</v>
      </c>
      <c r="AB25">
        <f>V27</f>
        <v>120000</v>
      </c>
      <c r="AC25">
        <f>W27</f>
        <v>1</v>
      </c>
    </row>
    <row r="26" spans="1:32" x14ac:dyDescent="0.25">
      <c r="A26" t="s">
        <v>25</v>
      </c>
      <c r="B26" t="s">
        <v>16</v>
      </c>
      <c r="C26" t="s">
        <v>17</v>
      </c>
      <c r="E26" s="1">
        <v>0.03</v>
      </c>
      <c r="F26" s="1">
        <v>0.08</v>
      </c>
      <c r="G26">
        <v>12</v>
      </c>
      <c r="H26">
        <v>1000</v>
      </c>
      <c r="I26" t="s">
        <v>18</v>
      </c>
      <c r="J26" s="4">
        <v>0</v>
      </c>
      <c r="K26">
        <v>0</v>
      </c>
      <c r="L26">
        <v>0</v>
      </c>
      <c r="M26">
        <v>18</v>
      </c>
      <c r="N26">
        <v>1</v>
      </c>
      <c r="O26" s="4">
        <v>0</v>
      </c>
      <c r="P26">
        <v>0</v>
      </c>
      <c r="Q26">
        <v>0</v>
      </c>
      <c r="R26">
        <v>2</v>
      </c>
      <c r="S26" s="5">
        <v>1</v>
      </c>
      <c r="T26">
        <f t="shared" si="1"/>
        <v>60000</v>
      </c>
      <c r="U26">
        <f t="shared" si="2"/>
        <v>3</v>
      </c>
      <c r="V26">
        <f>SUM(T25:T26)</f>
        <v>120000</v>
      </c>
      <c r="W26">
        <f>SUM(U25:U26)</f>
        <v>9</v>
      </c>
      <c r="Y26">
        <v>32</v>
      </c>
      <c r="Z26" s="16">
        <f t="shared" si="4"/>
        <v>1</v>
      </c>
      <c r="AA26" s="15">
        <f t="shared" si="5"/>
        <v>18.75</v>
      </c>
      <c r="AB26">
        <f>V31</f>
        <v>160000</v>
      </c>
      <c r="AC26">
        <f>W31</f>
        <v>3</v>
      </c>
    </row>
    <row r="27" spans="1:32" x14ac:dyDescent="0.25">
      <c r="A27" t="s">
        <v>33</v>
      </c>
      <c r="B27" t="s">
        <v>16</v>
      </c>
      <c r="C27" t="s">
        <v>17</v>
      </c>
      <c r="E27" s="1">
        <v>0.03</v>
      </c>
      <c r="F27" s="1">
        <v>0.08</v>
      </c>
      <c r="G27">
        <v>24</v>
      </c>
      <c r="H27">
        <v>1000</v>
      </c>
      <c r="I27" t="s">
        <v>32</v>
      </c>
      <c r="J27" s="4">
        <v>1</v>
      </c>
      <c r="K27">
        <v>0</v>
      </c>
      <c r="L27">
        <v>0</v>
      </c>
      <c r="M27">
        <v>0</v>
      </c>
      <c r="N27">
        <v>0</v>
      </c>
      <c r="O27" s="4">
        <v>1</v>
      </c>
      <c r="P27">
        <v>0</v>
      </c>
      <c r="Q27">
        <v>0</v>
      </c>
      <c r="R27">
        <v>0</v>
      </c>
      <c r="S27" s="5">
        <v>0</v>
      </c>
      <c r="T27">
        <f t="shared" si="1"/>
        <v>120000</v>
      </c>
      <c r="U27">
        <f t="shared" si="2"/>
        <v>1</v>
      </c>
      <c r="V27">
        <f t="shared" ref="V27:V28" si="6">T27</f>
        <v>120000</v>
      </c>
      <c r="W27">
        <f t="shared" ref="W27:W28" si="7">U27</f>
        <v>1</v>
      </c>
      <c r="Y27">
        <v>64</v>
      </c>
      <c r="Z27" s="16">
        <f t="shared" si="4"/>
        <v>2</v>
      </c>
      <c r="AA27" s="15">
        <f t="shared" si="5"/>
        <v>6.2500000000000009</v>
      </c>
      <c r="AB27">
        <f>V35</f>
        <v>320000</v>
      </c>
      <c r="AC27">
        <f>W35</f>
        <v>2</v>
      </c>
    </row>
    <row r="28" spans="1:32" x14ac:dyDescent="0.25">
      <c r="A28" t="s">
        <v>28</v>
      </c>
      <c r="B28" t="s">
        <v>16</v>
      </c>
      <c r="C28" t="s">
        <v>17</v>
      </c>
      <c r="E28" s="1">
        <v>0.03</v>
      </c>
      <c r="F28" s="1">
        <v>0.08</v>
      </c>
      <c r="G28">
        <v>24</v>
      </c>
      <c r="H28">
        <v>1000</v>
      </c>
      <c r="I28" t="s">
        <v>27</v>
      </c>
      <c r="J28" s="4">
        <v>1</v>
      </c>
      <c r="K28">
        <v>0</v>
      </c>
      <c r="L28">
        <v>1</v>
      </c>
      <c r="M28">
        <v>1</v>
      </c>
      <c r="N28">
        <v>1</v>
      </c>
      <c r="O28" s="4">
        <v>1</v>
      </c>
      <c r="P28">
        <v>0</v>
      </c>
      <c r="Q28">
        <v>1</v>
      </c>
      <c r="R28">
        <v>1</v>
      </c>
      <c r="S28" s="5">
        <v>1</v>
      </c>
      <c r="T28">
        <f t="shared" si="1"/>
        <v>120000</v>
      </c>
      <c r="U28">
        <f t="shared" si="2"/>
        <v>4</v>
      </c>
      <c r="V28">
        <f t="shared" si="6"/>
        <v>120000</v>
      </c>
      <c r="W28">
        <f t="shared" si="7"/>
        <v>4</v>
      </c>
    </row>
    <row r="29" spans="1:32" x14ac:dyDescent="0.25">
      <c r="A29" t="s">
        <v>15</v>
      </c>
      <c r="B29" t="s">
        <v>16</v>
      </c>
      <c r="C29" t="s">
        <v>17</v>
      </c>
      <c r="E29" s="1">
        <v>0</v>
      </c>
      <c r="F29" s="1">
        <v>0</v>
      </c>
      <c r="G29">
        <v>24</v>
      </c>
      <c r="H29">
        <v>1000</v>
      </c>
      <c r="I29" t="s">
        <v>18</v>
      </c>
      <c r="J29" s="4">
        <v>11</v>
      </c>
      <c r="K29">
        <v>0</v>
      </c>
      <c r="L29">
        <v>0</v>
      </c>
      <c r="M29">
        <v>16</v>
      </c>
      <c r="N29">
        <v>1</v>
      </c>
      <c r="O29" s="4">
        <v>2</v>
      </c>
      <c r="P29">
        <v>0</v>
      </c>
      <c r="Q29">
        <v>0</v>
      </c>
      <c r="R29">
        <v>2</v>
      </c>
      <c r="S29" s="5">
        <v>1</v>
      </c>
      <c r="T29">
        <f t="shared" si="1"/>
        <v>120000</v>
      </c>
      <c r="U29">
        <f t="shared" si="2"/>
        <v>5</v>
      </c>
      <c r="V29" s="14"/>
      <c r="W29" s="14"/>
      <c r="Y29" t="s">
        <v>43</v>
      </c>
      <c r="AD29" s="3"/>
      <c r="AE29" s="3"/>
      <c r="AF29" s="3"/>
    </row>
    <row r="30" spans="1:32" x14ac:dyDescent="0.25">
      <c r="A30" t="s">
        <v>22</v>
      </c>
      <c r="B30" t="s">
        <v>16</v>
      </c>
      <c r="C30" t="s">
        <v>17</v>
      </c>
      <c r="E30" s="1">
        <v>0.03</v>
      </c>
      <c r="F30" s="1">
        <v>0.04</v>
      </c>
      <c r="G30">
        <v>24</v>
      </c>
      <c r="H30">
        <v>1000</v>
      </c>
      <c r="I30" t="s">
        <v>18</v>
      </c>
      <c r="J30" s="4">
        <v>37</v>
      </c>
      <c r="K30">
        <v>0</v>
      </c>
      <c r="L30">
        <v>15</v>
      </c>
      <c r="M30">
        <v>1</v>
      </c>
      <c r="N30">
        <v>8</v>
      </c>
      <c r="O30" s="4">
        <v>3</v>
      </c>
      <c r="P30">
        <v>0</v>
      </c>
      <c r="Q30">
        <v>1</v>
      </c>
      <c r="R30">
        <v>1</v>
      </c>
      <c r="S30" s="5">
        <v>2</v>
      </c>
      <c r="T30">
        <f t="shared" si="1"/>
        <v>120000</v>
      </c>
      <c r="U30">
        <f t="shared" si="2"/>
        <v>7</v>
      </c>
      <c r="V30">
        <f>SUM(T29:T30)</f>
        <v>240000</v>
      </c>
      <c r="W30">
        <f>SUM(U29:U30)</f>
        <v>12</v>
      </c>
      <c r="Y30" t="s">
        <v>7</v>
      </c>
      <c r="AA30" t="s">
        <v>42</v>
      </c>
      <c r="AB30" t="s">
        <v>39</v>
      </c>
      <c r="AC30" t="s">
        <v>0</v>
      </c>
      <c r="AD30" s="3"/>
      <c r="AE30" s="3"/>
      <c r="AF30" s="3"/>
    </row>
    <row r="31" spans="1:32" x14ac:dyDescent="0.25">
      <c r="A31" t="s">
        <v>34</v>
      </c>
      <c r="B31" t="s">
        <v>16</v>
      </c>
      <c r="C31" t="s">
        <v>17</v>
      </c>
      <c r="E31" s="1">
        <v>0.03</v>
      </c>
      <c r="F31" s="1">
        <v>0.08</v>
      </c>
      <c r="G31">
        <v>32</v>
      </c>
      <c r="H31">
        <v>1000</v>
      </c>
      <c r="I31" t="s">
        <v>32</v>
      </c>
      <c r="J31" s="4">
        <v>0</v>
      </c>
      <c r="K31">
        <v>0</v>
      </c>
      <c r="L31">
        <v>2</v>
      </c>
      <c r="M31">
        <v>7</v>
      </c>
      <c r="N31">
        <v>0</v>
      </c>
      <c r="O31" s="4">
        <v>0</v>
      </c>
      <c r="P31">
        <v>0</v>
      </c>
      <c r="Q31">
        <v>2</v>
      </c>
      <c r="R31">
        <v>1</v>
      </c>
      <c r="S31" s="5">
        <v>0</v>
      </c>
      <c r="T31">
        <f t="shared" si="1"/>
        <v>160000</v>
      </c>
      <c r="U31">
        <f t="shared" si="2"/>
        <v>3</v>
      </c>
      <c r="V31">
        <f t="shared" ref="V31:V32" si="8">T31</f>
        <v>160000</v>
      </c>
      <c r="W31">
        <f t="shared" ref="W31:W32" si="9">U31</f>
        <v>3</v>
      </c>
      <c r="Y31">
        <v>12</v>
      </c>
      <c r="Z31" s="16">
        <f>Y31/$Y$21</f>
        <v>0.375</v>
      </c>
      <c r="AA31" s="15">
        <f>AC31/AB31/0.000001</f>
        <v>50.000000000000007</v>
      </c>
      <c r="AB31">
        <f>V24</f>
        <v>60000</v>
      </c>
      <c r="AC31">
        <f>W24</f>
        <v>3</v>
      </c>
    </row>
    <row r="32" spans="1:32" x14ac:dyDescent="0.25">
      <c r="A32" t="s">
        <v>29</v>
      </c>
      <c r="B32" t="s">
        <v>16</v>
      </c>
      <c r="C32" t="s">
        <v>17</v>
      </c>
      <c r="E32" s="1">
        <v>0.03</v>
      </c>
      <c r="F32" s="1">
        <v>0.08</v>
      </c>
      <c r="G32">
        <v>32</v>
      </c>
      <c r="H32">
        <v>1000</v>
      </c>
      <c r="I32" t="s">
        <v>27</v>
      </c>
      <c r="J32" s="4">
        <v>0</v>
      </c>
      <c r="K32">
        <v>0</v>
      </c>
      <c r="L32">
        <v>0</v>
      </c>
      <c r="M32">
        <v>16</v>
      </c>
      <c r="N32">
        <v>0</v>
      </c>
      <c r="O32" s="4">
        <v>0</v>
      </c>
      <c r="P32">
        <v>0</v>
      </c>
      <c r="Q32">
        <v>0</v>
      </c>
      <c r="R32">
        <v>2</v>
      </c>
      <c r="S32" s="5">
        <v>0</v>
      </c>
      <c r="T32">
        <f t="shared" si="1"/>
        <v>160000</v>
      </c>
      <c r="U32">
        <f t="shared" si="2"/>
        <v>2</v>
      </c>
      <c r="V32">
        <f t="shared" si="8"/>
        <v>160000</v>
      </c>
      <c r="W32">
        <f t="shared" si="9"/>
        <v>2</v>
      </c>
      <c r="Y32">
        <v>24</v>
      </c>
      <c r="Z32" s="16">
        <f t="shared" ref="Z32:Z34" si="10">Y32/$Y$21</f>
        <v>0.75</v>
      </c>
      <c r="AA32" s="15">
        <f t="shared" ref="AA32:AA34" si="11">AC32/AB32/0.000001</f>
        <v>33.333333333333336</v>
      </c>
      <c r="AB32">
        <f>V28</f>
        <v>120000</v>
      </c>
      <c r="AC32">
        <f>W28</f>
        <v>4</v>
      </c>
    </row>
    <row r="33" spans="1:29" x14ac:dyDescent="0.25">
      <c r="A33" t="s">
        <v>19</v>
      </c>
      <c r="B33" t="s">
        <v>16</v>
      </c>
      <c r="C33" t="s">
        <v>17</v>
      </c>
      <c r="E33" s="1">
        <v>0.03</v>
      </c>
      <c r="F33" s="1">
        <v>0</v>
      </c>
      <c r="G33">
        <v>32</v>
      </c>
      <c r="H33">
        <v>1000</v>
      </c>
      <c r="I33" t="s">
        <v>18</v>
      </c>
      <c r="J33" s="4">
        <v>10</v>
      </c>
      <c r="K33">
        <v>0</v>
      </c>
      <c r="L33">
        <v>3</v>
      </c>
      <c r="M33">
        <v>0</v>
      </c>
      <c r="N33">
        <v>1</v>
      </c>
      <c r="O33" s="4">
        <v>2</v>
      </c>
      <c r="P33">
        <v>0</v>
      </c>
      <c r="Q33">
        <v>1</v>
      </c>
      <c r="R33">
        <v>0</v>
      </c>
      <c r="S33" s="5">
        <v>1</v>
      </c>
      <c r="T33">
        <f t="shared" si="1"/>
        <v>160000</v>
      </c>
      <c r="U33">
        <f t="shared" si="2"/>
        <v>4</v>
      </c>
      <c r="V33" s="14"/>
      <c r="W33" s="14"/>
      <c r="Y33">
        <v>32</v>
      </c>
      <c r="Z33" s="16">
        <f t="shared" si="10"/>
        <v>1</v>
      </c>
      <c r="AA33" s="15">
        <f t="shared" si="11"/>
        <v>12.500000000000002</v>
      </c>
      <c r="AB33">
        <f>V32</f>
        <v>160000</v>
      </c>
      <c r="AC33">
        <f>W32</f>
        <v>2</v>
      </c>
    </row>
    <row r="34" spans="1:29" x14ac:dyDescent="0.25">
      <c r="A34" t="s">
        <v>23</v>
      </c>
      <c r="B34" t="s">
        <v>16</v>
      </c>
      <c r="C34" t="s">
        <v>17</v>
      </c>
      <c r="E34" s="1">
        <v>0.03</v>
      </c>
      <c r="F34" s="1">
        <v>0.04</v>
      </c>
      <c r="G34">
        <v>32</v>
      </c>
      <c r="H34">
        <v>1000</v>
      </c>
      <c r="I34" t="s">
        <v>18</v>
      </c>
      <c r="J34" s="4">
        <v>0</v>
      </c>
      <c r="K34">
        <v>1</v>
      </c>
      <c r="L34">
        <v>7</v>
      </c>
      <c r="M34">
        <v>32</v>
      </c>
      <c r="N34">
        <v>4</v>
      </c>
      <c r="O34" s="4">
        <v>0</v>
      </c>
      <c r="P34">
        <v>1</v>
      </c>
      <c r="Q34">
        <v>1</v>
      </c>
      <c r="R34">
        <v>2</v>
      </c>
      <c r="S34" s="5">
        <v>2</v>
      </c>
      <c r="T34">
        <f t="shared" si="1"/>
        <v>160000</v>
      </c>
      <c r="U34">
        <f t="shared" si="2"/>
        <v>6</v>
      </c>
      <c r="V34">
        <f>SUM(T33:T34)</f>
        <v>320000</v>
      </c>
      <c r="W34">
        <f>SUM(U33:U34)</f>
        <v>10</v>
      </c>
      <c r="Y34">
        <v>64</v>
      </c>
      <c r="Z34" s="16">
        <f t="shared" si="10"/>
        <v>2</v>
      </c>
      <c r="AA34" s="15">
        <f t="shared" si="11"/>
        <v>0</v>
      </c>
      <c r="AB34">
        <f>V36</f>
        <v>320000</v>
      </c>
      <c r="AC34">
        <f>W36</f>
        <v>0</v>
      </c>
    </row>
    <row r="35" spans="1:29" x14ac:dyDescent="0.25">
      <c r="A35" t="s">
        <v>35</v>
      </c>
      <c r="B35" t="s">
        <v>16</v>
      </c>
      <c r="C35" t="s">
        <v>36</v>
      </c>
      <c r="E35" s="1">
        <v>0.03</v>
      </c>
      <c r="F35" s="1">
        <v>0.08</v>
      </c>
      <c r="G35">
        <v>64</v>
      </c>
      <c r="H35">
        <v>1000</v>
      </c>
      <c r="I35" t="s">
        <v>32</v>
      </c>
      <c r="J35" s="4">
        <v>1</v>
      </c>
      <c r="K35">
        <v>7</v>
      </c>
      <c r="L35">
        <v>0</v>
      </c>
      <c r="M35">
        <v>0</v>
      </c>
      <c r="N35">
        <v>0</v>
      </c>
      <c r="O35" s="4">
        <v>1</v>
      </c>
      <c r="P35">
        <v>1</v>
      </c>
      <c r="Q35">
        <v>0</v>
      </c>
      <c r="R35">
        <v>0</v>
      </c>
      <c r="S35" s="5">
        <v>0</v>
      </c>
      <c r="T35">
        <f t="shared" si="1"/>
        <v>320000</v>
      </c>
      <c r="U35">
        <f t="shared" si="2"/>
        <v>2</v>
      </c>
      <c r="V35">
        <f t="shared" ref="V35:V36" si="12">T35</f>
        <v>320000</v>
      </c>
      <c r="W35">
        <f t="shared" ref="W35:W36" si="13">U35</f>
        <v>2</v>
      </c>
    </row>
    <row r="36" spans="1:29" x14ac:dyDescent="0.25">
      <c r="A36" t="s">
        <v>30</v>
      </c>
      <c r="B36" t="s">
        <v>16</v>
      </c>
      <c r="C36" t="s">
        <v>17</v>
      </c>
      <c r="E36" s="1">
        <v>0.03</v>
      </c>
      <c r="F36" s="1">
        <v>0.08</v>
      </c>
      <c r="G36">
        <v>64</v>
      </c>
      <c r="H36">
        <v>1000</v>
      </c>
      <c r="I36" t="s">
        <v>27</v>
      </c>
      <c r="J36" s="4">
        <v>0</v>
      </c>
      <c r="K36">
        <v>0</v>
      </c>
      <c r="L36">
        <v>0</v>
      </c>
      <c r="M36">
        <v>0</v>
      </c>
      <c r="N36">
        <v>0</v>
      </c>
      <c r="O36" s="4">
        <v>0</v>
      </c>
      <c r="P36">
        <v>0</v>
      </c>
      <c r="Q36">
        <v>0</v>
      </c>
      <c r="R36">
        <v>0</v>
      </c>
      <c r="S36" s="5">
        <v>0</v>
      </c>
      <c r="T36">
        <f t="shared" si="1"/>
        <v>320000</v>
      </c>
      <c r="U36">
        <f t="shared" si="2"/>
        <v>0</v>
      </c>
      <c r="V36">
        <f t="shared" si="12"/>
        <v>320000</v>
      </c>
      <c r="W36">
        <f t="shared" si="13"/>
        <v>0</v>
      </c>
      <c r="Y36" t="s">
        <v>44</v>
      </c>
    </row>
    <row r="37" spans="1:29" x14ac:dyDescent="0.25">
      <c r="A37" t="s">
        <v>20</v>
      </c>
      <c r="B37" t="s">
        <v>16</v>
      </c>
      <c r="C37" t="s">
        <v>17</v>
      </c>
      <c r="E37" s="1">
        <v>0.03</v>
      </c>
      <c r="F37" s="1">
        <v>0.01</v>
      </c>
      <c r="G37">
        <v>64</v>
      </c>
      <c r="H37">
        <v>1000</v>
      </c>
      <c r="I37" s="7" t="s">
        <v>18</v>
      </c>
      <c r="J37">
        <v>1</v>
      </c>
      <c r="K37">
        <v>0</v>
      </c>
      <c r="L37">
        <v>18</v>
      </c>
      <c r="M37">
        <v>0</v>
      </c>
      <c r="N37">
        <v>0</v>
      </c>
      <c r="O37" s="4">
        <v>1</v>
      </c>
      <c r="P37">
        <v>0</v>
      </c>
      <c r="Q37">
        <v>2</v>
      </c>
      <c r="R37">
        <v>0</v>
      </c>
      <c r="S37" s="5">
        <v>0</v>
      </c>
      <c r="T37">
        <f t="shared" si="1"/>
        <v>320000</v>
      </c>
      <c r="U37">
        <f t="shared" si="2"/>
        <v>3</v>
      </c>
      <c r="V37" s="14"/>
      <c r="W37" s="14"/>
      <c r="Y37" t="s">
        <v>7</v>
      </c>
      <c r="AA37" t="s">
        <v>42</v>
      </c>
      <c r="AB37" t="s">
        <v>39</v>
      </c>
      <c r="AC37" t="s">
        <v>0</v>
      </c>
    </row>
    <row r="38" spans="1:29" ht="15.75" thickBot="1" x14ac:dyDescent="0.3">
      <c r="A38" t="s">
        <v>24</v>
      </c>
      <c r="B38" t="s">
        <v>16</v>
      </c>
      <c r="C38" t="s">
        <v>17</v>
      </c>
      <c r="E38" s="1">
        <v>0.03</v>
      </c>
      <c r="F38" s="1">
        <v>0.04</v>
      </c>
      <c r="G38">
        <v>64</v>
      </c>
      <c r="H38">
        <v>1000</v>
      </c>
      <c r="I38" s="7" t="s">
        <v>18</v>
      </c>
      <c r="J38" s="8">
        <v>1</v>
      </c>
      <c r="K38" s="9">
        <v>0</v>
      </c>
      <c r="L38" s="9">
        <v>0</v>
      </c>
      <c r="M38" s="9">
        <v>0</v>
      </c>
      <c r="N38" s="10">
        <v>2</v>
      </c>
      <c r="O38" s="9">
        <v>1</v>
      </c>
      <c r="P38" s="9">
        <v>0</v>
      </c>
      <c r="Q38" s="9">
        <v>0</v>
      </c>
      <c r="R38" s="9">
        <v>0</v>
      </c>
      <c r="S38" s="10">
        <v>2</v>
      </c>
      <c r="T38">
        <f t="shared" si="1"/>
        <v>320000</v>
      </c>
      <c r="U38">
        <f t="shared" si="2"/>
        <v>3</v>
      </c>
      <c r="V38">
        <f>SUM(T37:T38)</f>
        <v>640000</v>
      </c>
      <c r="W38">
        <f>SUM(U37:U38)</f>
        <v>6</v>
      </c>
      <c r="Y38">
        <v>12</v>
      </c>
      <c r="Z38" s="16">
        <f>Y38/$Y$21</f>
        <v>0.375</v>
      </c>
      <c r="AA38" s="15">
        <f>AC38/AB38/0.000001</f>
        <v>75</v>
      </c>
      <c r="AB38">
        <f>V26</f>
        <v>120000</v>
      </c>
      <c r="AC38">
        <f>W26</f>
        <v>9</v>
      </c>
    </row>
    <row r="39" spans="1:29" x14ac:dyDescent="0.25">
      <c r="Y39">
        <v>24</v>
      </c>
      <c r="Z39" s="16">
        <f t="shared" ref="Z39:Z41" si="14">Y39/$Y$21</f>
        <v>0.75</v>
      </c>
      <c r="AA39" s="15">
        <f t="shared" ref="AA39:AA41" si="15">AC39/AB39/0.000001</f>
        <v>50.000000000000007</v>
      </c>
      <c r="AB39">
        <f>V30</f>
        <v>240000</v>
      </c>
      <c r="AC39">
        <f>W30</f>
        <v>12</v>
      </c>
    </row>
    <row r="40" spans="1:29" x14ac:dyDescent="0.25">
      <c r="Y40">
        <v>32</v>
      </c>
      <c r="Z40" s="16">
        <f t="shared" si="14"/>
        <v>1</v>
      </c>
      <c r="AA40" s="15">
        <f t="shared" si="15"/>
        <v>31.250000000000004</v>
      </c>
      <c r="AB40">
        <f>V34</f>
        <v>320000</v>
      </c>
      <c r="AC40">
        <f>W34</f>
        <v>10</v>
      </c>
    </row>
    <row r="41" spans="1:29" x14ac:dyDescent="0.25">
      <c r="Y41">
        <v>64</v>
      </c>
      <c r="Z41" s="16">
        <f t="shared" si="14"/>
        <v>2</v>
      </c>
      <c r="AA41" s="15">
        <f t="shared" si="15"/>
        <v>9.375</v>
      </c>
      <c r="AB41">
        <f>V38</f>
        <v>640000</v>
      </c>
      <c r="AC41">
        <f>W38</f>
        <v>6</v>
      </c>
    </row>
  </sheetData>
  <sortState ref="A23:S38">
    <sortCondition ref="G23:G38"/>
    <sortCondition ref="I23:I38" customList="16k,64k,1024k"/>
  </sortState>
  <mergeCells count="4">
    <mergeCell ref="J1:N1"/>
    <mergeCell ref="T1:X1"/>
    <mergeCell ref="Y1:AA1"/>
    <mergeCell ref="O1:S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7"/>
  <sheetViews>
    <sheetView tabSelected="1" topLeftCell="E94" zoomScale="115" zoomScaleNormal="115" workbookViewId="0">
      <selection activeCell="W123" sqref="W123"/>
    </sheetView>
  </sheetViews>
  <sheetFormatPr defaultRowHeight="15" x14ac:dyDescent="0.25"/>
  <cols>
    <col min="3" max="3" width="11" bestFit="1" customWidth="1"/>
    <col min="4" max="4" width="11.7109375" bestFit="1" customWidth="1"/>
    <col min="6" max="6" width="9.7109375" bestFit="1" customWidth="1"/>
    <col min="22" max="22" width="14.140625" bestFit="1" customWidth="1"/>
  </cols>
  <sheetData>
    <row r="1" spans="1:27" x14ac:dyDescent="0.25">
      <c r="D1" t="s">
        <v>4</v>
      </c>
      <c r="J1" s="49" t="s">
        <v>0</v>
      </c>
      <c r="K1" s="50"/>
      <c r="L1" s="50"/>
      <c r="M1" s="50"/>
      <c r="N1" s="50"/>
      <c r="O1" s="49" t="s">
        <v>45</v>
      </c>
      <c r="P1" s="50"/>
      <c r="Q1" s="50"/>
      <c r="R1" s="50"/>
      <c r="S1" s="52"/>
      <c r="T1" s="51"/>
      <c r="U1" s="51"/>
      <c r="V1" s="51"/>
      <c r="W1" s="51"/>
      <c r="X1" s="51"/>
      <c r="Y1" s="51"/>
      <c r="Z1" s="51"/>
      <c r="AA1" s="3"/>
    </row>
    <row r="2" spans="1:27" x14ac:dyDescent="0.25">
      <c r="B2" t="s">
        <v>2</v>
      </c>
      <c r="C2" t="s">
        <v>3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s="4" t="s">
        <v>10</v>
      </c>
      <c r="K2" t="s">
        <v>11</v>
      </c>
      <c r="L2" t="s">
        <v>12</v>
      </c>
      <c r="M2" t="s">
        <v>13</v>
      </c>
      <c r="N2" t="s">
        <v>14</v>
      </c>
      <c r="O2" s="4" t="s">
        <v>10</v>
      </c>
      <c r="P2" t="s">
        <v>11</v>
      </c>
      <c r="Q2" t="s">
        <v>12</v>
      </c>
      <c r="R2" t="s">
        <v>13</v>
      </c>
      <c r="S2" s="5" t="s">
        <v>14</v>
      </c>
    </row>
    <row r="3" spans="1:27" x14ac:dyDescent="0.25">
      <c r="A3" t="s">
        <v>15</v>
      </c>
      <c r="B3" t="s">
        <v>46</v>
      </c>
      <c r="C3" t="s">
        <v>17</v>
      </c>
      <c r="E3" s="1">
        <v>0</v>
      </c>
      <c r="F3" s="1">
        <v>0.15</v>
      </c>
      <c r="G3">
        <v>64</v>
      </c>
      <c r="H3">
        <v>10000</v>
      </c>
      <c r="I3" t="s">
        <v>18</v>
      </c>
      <c r="J3" s="4">
        <v>1</v>
      </c>
      <c r="K3">
        <v>3</v>
      </c>
      <c r="L3">
        <v>0</v>
      </c>
      <c r="M3">
        <v>0</v>
      </c>
      <c r="N3">
        <v>0</v>
      </c>
      <c r="O3" s="4">
        <v>1</v>
      </c>
      <c r="P3">
        <v>1</v>
      </c>
      <c r="Q3">
        <v>0</v>
      </c>
      <c r="R3">
        <v>0</v>
      </c>
      <c r="S3" s="5">
        <v>0</v>
      </c>
      <c r="T3" s="3"/>
      <c r="U3" s="3"/>
      <c r="V3" s="3"/>
      <c r="W3" s="3"/>
      <c r="X3" s="3"/>
      <c r="Y3" s="3"/>
    </row>
    <row r="4" spans="1:27" x14ac:dyDescent="0.25">
      <c r="A4" t="s">
        <v>19</v>
      </c>
      <c r="B4" t="s">
        <v>46</v>
      </c>
      <c r="C4" t="s">
        <v>17</v>
      </c>
      <c r="E4" s="1">
        <v>0</v>
      </c>
      <c r="F4" s="1">
        <v>0.15</v>
      </c>
      <c r="G4">
        <v>128</v>
      </c>
      <c r="H4">
        <v>10000</v>
      </c>
      <c r="I4" t="s">
        <v>18</v>
      </c>
      <c r="J4" s="4">
        <v>63</v>
      </c>
      <c r="K4">
        <v>0</v>
      </c>
      <c r="L4">
        <v>0</v>
      </c>
      <c r="M4">
        <v>0</v>
      </c>
      <c r="N4">
        <v>0</v>
      </c>
      <c r="O4" s="4">
        <v>1</v>
      </c>
      <c r="P4">
        <v>0</v>
      </c>
      <c r="Q4">
        <v>0</v>
      </c>
      <c r="R4">
        <v>0</v>
      </c>
      <c r="S4" s="5">
        <v>0</v>
      </c>
      <c r="T4" s="3"/>
      <c r="U4" s="3"/>
      <c r="V4" s="3"/>
      <c r="W4" s="3"/>
      <c r="X4" s="3"/>
      <c r="Y4" s="3"/>
    </row>
    <row r="5" spans="1:27" x14ac:dyDescent="0.25">
      <c r="A5" t="s">
        <v>20</v>
      </c>
      <c r="B5" t="s">
        <v>46</v>
      </c>
      <c r="C5" t="s">
        <v>17</v>
      </c>
      <c r="E5" s="1">
        <v>0</v>
      </c>
      <c r="F5" s="1">
        <v>0.21</v>
      </c>
      <c r="G5">
        <v>192</v>
      </c>
      <c r="H5">
        <v>10000</v>
      </c>
      <c r="I5" t="s">
        <v>18</v>
      </c>
      <c r="J5" s="4">
        <v>0</v>
      </c>
      <c r="K5">
        <v>0</v>
      </c>
      <c r="L5">
        <v>0</v>
      </c>
      <c r="M5">
        <v>0</v>
      </c>
      <c r="N5">
        <v>0</v>
      </c>
      <c r="O5" s="4">
        <v>0</v>
      </c>
      <c r="P5">
        <v>0</v>
      </c>
      <c r="Q5">
        <v>0</v>
      </c>
      <c r="R5">
        <v>0</v>
      </c>
      <c r="S5" s="5">
        <v>0</v>
      </c>
      <c r="T5" s="3"/>
      <c r="U5" s="3"/>
      <c r="V5" s="3"/>
      <c r="W5" s="3"/>
      <c r="X5" s="3"/>
      <c r="Y5" s="3"/>
    </row>
    <row r="6" spans="1:27" x14ac:dyDescent="0.25">
      <c r="A6" t="s">
        <v>21</v>
      </c>
      <c r="B6" t="s">
        <v>46</v>
      </c>
      <c r="C6" t="s">
        <v>17</v>
      </c>
      <c r="E6" s="1">
        <v>0</v>
      </c>
      <c r="F6" s="1">
        <v>0.26</v>
      </c>
      <c r="G6">
        <v>32</v>
      </c>
      <c r="H6">
        <v>10000</v>
      </c>
      <c r="I6" t="s">
        <v>18</v>
      </c>
      <c r="J6" s="4">
        <v>0</v>
      </c>
      <c r="K6">
        <v>0</v>
      </c>
      <c r="L6">
        <v>1</v>
      </c>
      <c r="M6">
        <v>0</v>
      </c>
      <c r="N6">
        <v>0</v>
      </c>
      <c r="O6" s="4">
        <v>0</v>
      </c>
      <c r="P6">
        <v>0</v>
      </c>
      <c r="Q6">
        <v>1</v>
      </c>
      <c r="R6">
        <v>0</v>
      </c>
      <c r="S6" s="5">
        <v>0</v>
      </c>
      <c r="T6" s="3"/>
      <c r="U6" s="3"/>
      <c r="V6" s="3"/>
      <c r="W6" s="3"/>
      <c r="X6" s="3"/>
      <c r="Y6" s="3"/>
    </row>
    <row r="7" spans="1:27" x14ac:dyDescent="0.25">
      <c r="A7" t="s">
        <v>22</v>
      </c>
      <c r="B7" t="s">
        <v>46</v>
      </c>
      <c r="C7" t="s">
        <v>17</v>
      </c>
      <c r="E7" s="1">
        <v>0</v>
      </c>
      <c r="F7" s="1">
        <v>0.26</v>
      </c>
      <c r="G7">
        <v>64</v>
      </c>
      <c r="H7">
        <v>10000</v>
      </c>
      <c r="I7" t="s">
        <v>18</v>
      </c>
      <c r="J7" s="4">
        <v>0</v>
      </c>
      <c r="K7">
        <v>1</v>
      </c>
      <c r="L7">
        <v>0</v>
      </c>
      <c r="M7">
        <v>0</v>
      </c>
      <c r="N7">
        <v>0</v>
      </c>
      <c r="O7" s="4">
        <v>0</v>
      </c>
      <c r="P7">
        <v>1</v>
      </c>
      <c r="Q7">
        <v>0</v>
      </c>
      <c r="R7">
        <v>0</v>
      </c>
      <c r="S7" s="5">
        <v>0</v>
      </c>
      <c r="T7" s="3"/>
      <c r="U7" s="3"/>
      <c r="V7" s="3"/>
      <c r="W7" s="3"/>
      <c r="X7" s="3"/>
      <c r="Y7" s="3"/>
    </row>
    <row r="8" spans="1:27" x14ac:dyDescent="0.25">
      <c r="A8" t="s">
        <v>23</v>
      </c>
      <c r="B8" t="s">
        <v>46</v>
      </c>
      <c r="C8" t="s">
        <v>17</v>
      </c>
      <c r="E8" s="1">
        <v>0</v>
      </c>
      <c r="F8" s="1">
        <v>0.26</v>
      </c>
      <c r="G8">
        <v>128</v>
      </c>
      <c r="H8">
        <v>10000</v>
      </c>
      <c r="I8" t="s">
        <v>18</v>
      </c>
      <c r="J8" s="4">
        <v>1</v>
      </c>
      <c r="K8">
        <v>0</v>
      </c>
      <c r="L8">
        <v>0</v>
      </c>
      <c r="M8">
        <v>0</v>
      </c>
      <c r="N8">
        <v>31</v>
      </c>
      <c r="O8" s="4">
        <v>1</v>
      </c>
      <c r="P8">
        <v>0</v>
      </c>
      <c r="Q8">
        <v>0</v>
      </c>
      <c r="R8">
        <v>0</v>
      </c>
      <c r="S8" s="5">
        <v>1</v>
      </c>
      <c r="T8" s="3"/>
      <c r="U8" s="3"/>
      <c r="V8" s="3"/>
      <c r="W8" s="3"/>
      <c r="X8" s="3"/>
      <c r="Y8" s="3"/>
    </row>
    <row r="9" spans="1:27" x14ac:dyDescent="0.25">
      <c r="A9" t="s">
        <v>24</v>
      </c>
      <c r="B9" t="s">
        <v>46</v>
      </c>
      <c r="C9" t="s">
        <v>17</v>
      </c>
      <c r="E9" s="1">
        <v>0</v>
      </c>
      <c r="F9" s="1">
        <v>0.26</v>
      </c>
      <c r="G9">
        <v>192</v>
      </c>
      <c r="H9">
        <v>10000</v>
      </c>
      <c r="I9" t="s">
        <v>18</v>
      </c>
      <c r="J9" s="4">
        <v>3</v>
      </c>
      <c r="K9">
        <v>0</v>
      </c>
      <c r="L9">
        <v>0</v>
      </c>
      <c r="M9">
        <v>0</v>
      </c>
      <c r="N9">
        <v>0</v>
      </c>
      <c r="O9" s="4">
        <v>1</v>
      </c>
      <c r="P9">
        <v>0</v>
      </c>
      <c r="Q9">
        <v>0</v>
      </c>
      <c r="R9">
        <v>0</v>
      </c>
      <c r="S9" s="5">
        <v>0</v>
      </c>
      <c r="T9" s="3"/>
      <c r="U9" s="3"/>
      <c r="V9" s="3"/>
      <c r="W9" s="3"/>
      <c r="X9" s="3"/>
      <c r="Y9" s="3"/>
    </row>
    <row r="10" spans="1:27" x14ac:dyDescent="0.25">
      <c r="A10" t="s">
        <v>25</v>
      </c>
      <c r="B10" t="s">
        <v>46</v>
      </c>
      <c r="C10" t="s">
        <v>17</v>
      </c>
      <c r="E10" s="1">
        <v>0</v>
      </c>
      <c r="F10" s="1">
        <v>0.26</v>
      </c>
      <c r="G10">
        <v>32</v>
      </c>
      <c r="H10">
        <v>10000</v>
      </c>
      <c r="I10" t="s">
        <v>18</v>
      </c>
      <c r="J10" s="4">
        <v>1</v>
      </c>
      <c r="K10">
        <v>0</v>
      </c>
      <c r="L10">
        <v>0</v>
      </c>
      <c r="M10">
        <v>0</v>
      </c>
      <c r="N10">
        <v>1</v>
      </c>
      <c r="O10" s="4">
        <v>1</v>
      </c>
      <c r="P10">
        <v>0</v>
      </c>
      <c r="Q10">
        <v>0</v>
      </c>
      <c r="R10">
        <v>0</v>
      </c>
      <c r="S10" s="5">
        <v>1</v>
      </c>
      <c r="T10" s="3"/>
      <c r="U10" s="3"/>
      <c r="V10" s="3"/>
      <c r="W10" s="3"/>
      <c r="X10" s="3"/>
      <c r="Y10" s="3"/>
    </row>
    <row r="11" spans="1:27" x14ac:dyDescent="0.25">
      <c r="A11" t="s">
        <v>26</v>
      </c>
      <c r="B11" t="s">
        <v>46</v>
      </c>
      <c r="C11" t="s">
        <v>17</v>
      </c>
      <c r="E11" s="1">
        <v>0</v>
      </c>
      <c r="F11" s="1">
        <v>0.27</v>
      </c>
      <c r="G11">
        <v>128</v>
      </c>
      <c r="H11">
        <v>10000</v>
      </c>
      <c r="I11" t="s">
        <v>18</v>
      </c>
      <c r="J11" s="4">
        <v>0</v>
      </c>
      <c r="K11">
        <v>0</v>
      </c>
      <c r="L11">
        <v>0</v>
      </c>
      <c r="M11">
        <v>0</v>
      </c>
      <c r="N11">
        <v>0</v>
      </c>
      <c r="O11" s="4">
        <v>0</v>
      </c>
      <c r="P11">
        <v>0</v>
      </c>
      <c r="Q11">
        <v>0</v>
      </c>
      <c r="R11">
        <v>0</v>
      </c>
      <c r="S11" s="5">
        <v>0</v>
      </c>
      <c r="T11" s="3"/>
      <c r="U11" s="3"/>
      <c r="V11" s="3"/>
      <c r="W11" s="3"/>
      <c r="X11" s="3"/>
      <c r="Y11" s="3"/>
    </row>
    <row r="12" spans="1:27" x14ac:dyDescent="0.25">
      <c r="A12" t="s">
        <v>28</v>
      </c>
      <c r="B12" t="s">
        <v>46</v>
      </c>
      <c r="C12" t="s">
        <v>17</v>
      </c>
      <c r="E12" s="1">
        <v>0</v>
      </c>
      <c r="F12" s="2">
        <v>0.27</v>
      </c>
      <c r="G12">
        <v>32</v>
      </c>
      <c r="H12">
        <v>10000</v>
      </c>
      <c r="I12" t="s">
        <v>18</v>
      </c>
      <c r="J12" s="4">
        <v>0</v>
      </c>
      <c r="K12">
        <v>0</v>
      </c>
      <c r="L12">
        <v>1</v>
      </c>
      <c r="M12">
        <v>0</v>
      </c>
      <c r="N12">
        <v>0</v>
      </c>
      <c r="O12" s="4">
        <v>0</v>
      </c>
      <c r="P12">
        <v>0</v>
      </c>
      <c r="Q12">
        <v>1</v>
      </c>
      <c r="R12">
        <v>0</v>
      </c>
      <c r="S12" s="5">
        <v>0</v>
      </c>
      <c r="T12" s="3"/>
      <c r="U12" s="3"/>
      <c r="V12" s="3"/>
      <c r="W12" s="3"/>
      <c r="X12" s="3"/>
      <c r="Y12" s="3"/>
    </row>
    <row r="13" spans="1:27" x14ac:dyDescent="0.25">
      <c r="A13" t="s">
        <v>29</v>
      </c>
      <c r="B13" t="s">
        <v>46</v>
      </c>
      <c r="C13" t="s">
        <v>17</v>
      </c>
      <c r="E13" s="1">
        <v>0</v>
      </c>
      <c r="F13" s="2">
        <v>0.27</v>
      </c>
      <c r="G13">
        <v>128</v>
      </c>
      <c r="H13">
        <v>5000</v>
      </c>
      <c r="I13" t="s">
        <v>18</v>
      </c>
      <c r="J13" s="4">
        <v>0</v>
      </c>
      <c r="K13">
        <v>0</v>
      </c>
      <c r="L13">
        <v>0</v>
      </c>
      <c r="M13">
        <v>0</v>
      </c>
      <c r="N13">
        <v>0</v>
      </c>
      <c r="O13" s="4">
        <v>0</v>
      </c>
      <c r="P13">
        <v>0</v>
      </c>
      <c r="Q13">
        <v>0</v>
      </c>
      <c r="R13">
        <v>0</v>
      </c>
      <c r="S13" s="5">
        <v>0</v>
      </c>
      <c r="T13" s="3"/>
      <c r="U13" s="3"/>
      <c r="V13" s="3"/>
      <c r="W13" s="3"/>
      <c r="X13" s="3"/>
      <c r="Y13" s="3"/>
    </row>
    <row r="14" spans="1:27" x14ac:dyDescent="0.25">
      <c r="A14" t="s">
        <v>30</v>
      </c>
      <c r="B14" t="s">
        <v>46</v>
      </c>
      <c r="C14" t="s">
        <v>17</v>
      </c>
      <c r="E14" s="1">
        <v>0</v>
      </c>
      <c r="F14" s="2">
        <v>0.27</v>
      </c>
      <c r="G14">
        <v>32</v>
      </c>
      <c r="H14">
        <v>5000</v>
      </c>
      <c r="I14" t="s">
        <v>18</v>
      </c>
      <c r="J14" s="4">
        <v>0</v>
      </c>
      <c r="K14">
        <v>1</v>
      </c>
      <c r="L14">
        <v>0</v>
      </c>
      <c r="M14">
        <v>0</v>
      </c>
      <c r="N14">
        <v>0</v>
      </c>
      <c r="O14" s="4">
        <v>0</v>
      </c>
      <c r="P14">
        <v>1</v>
      </c>
      <c r="Q14">
        <v>0</v>
      </c>
      <c r="R14">
        <v>0</v>
      </c>
      <c r="S14" s="5">
        <v>0</v>
      </c>
      <c r="T14" s="3"/>
      <c r="U14" s="3"/>
      <c r="V14" s="3"/>
      <c r="W14" s="3"/>
      <c r="X14" s="3"/>
      <c r="Y14" s="3"/>
    </row>
    <row r="15" spans="1:27" x14ac:dyDescent="0.25">
      <c r="A15" t="s">
        <v>31</v>
      </c>
      <c r="B15" t="s">
        <v>46</v>
      </c>
      <c r="C15" t="s">
        <v>17</v>
      </c>
      <c r="E15" s="1">
        <v>0</v>
      </c>
      <c r="F15" s="2">
        <v>0.27</v>
      </c>
      <c r="G15">
        <v>128</v>
      </c>
      <c r="H15">
        <v>10000</v>
      </c>
      <c r="I15" t="s">
        <v>18</v>
      </c>
      <c r="J15" s="4">
        <v>0</v>
      </c>
      <c r="K15">
        <v>0</v>
      </c>
      <c r="L15">
        <v>0</v>
      </c>
      <c r="M15">
        <v>0</v>
      </c>
      <c r="N15">
        <v>0</v>
      </c>
      <c r="O15" s="4">
        <v>0</v>
      </c>
      <c r="P15">
        <v>0</v>
      </c>
      <c r="Q15">
        <v>0</v>
      </c>
      <c r="R15">
        <v>0</v>
      </c>
      <c r="S15" s="5">
        <v>0</v>
      </c>
      <c r="T15" s="3"/>
      <c r="U15" s="3"/>
      <c r="V15" s="3"/>
      <c r="W15" s="3"/>
      <c r="X15" s="3"/>
      <c r="Y15" s="3"/>
    </row>
    <row r="16" spans="1:27" x14ac:dyDescent="0.25">
      <c r="A16" t="s">
        <v>33</v>
      </c>
      <c r="B16" t="s">
        <v>46</v>
      </c>
      <c r="C16" t="s">
        <v>17</v>
      </c>
      <c r="E16" s="1">
        <v>0</v>
      </c>
      <c r="F16" s="2">
        <v>0.24</v>
      </c>
      <c r="G16">
        <v>128</v>
      </c>
      <c r="H16">
        <v>10000</v>
      </c>
      <c r="I16" t="s">
        <v>18</v>
      </c>
      <c r="J16" s="4">
        <v>0</v>
      </c>
      <c r="K16">
        <v>0</v>
      </c>
      <c r="L16">
        <v>0</v>
      </c>
      <c r="M16">
        <v>0</v>
      </c>
      <c r="N16">
        <v>0</v>
      </c>
      <c r="O16" s="4">
        <v>0</v>
      </c>
      <c r="P16">
        <v>0</v>
      </c>
      <c r="Q16">
        <v>0</v>
      </c>
      <c r="R16">
        <v>0</v>
      </c>
      <c r="S16" s="5">
        <v>0</v>
      </c>
      <c r="T16" s="3"/>
      <c r="U16" s="3"/>
      <c r="V16" s="3"/>
      <c r="W16" s="3"/>
      <c r="X16" s="3"/>
      <c r="Y16" s="3"/>
    </row>
    <row r="17" spans="1:25" x14ac:dyDescent="0.25">
      <c r="A17" t="s">
        <v>34</v>
      </c>
      <c r="B17" t="s">
        <v>46</v>
      </c>
      <c r="C17" t="s">
        <v>17</v>
      </c>
      <c r="E17" s="1">
        <v>0</v>
      </c>
      <c r="F17" s="2">
        <v>0.24</v>
      </c>
      <c r="G17">
        <v>128</v>
      </c>
      <c r="H17">
        <v>10000</v>
      </c>
      <c r="I17" t="s">
        <v>18</v>
      </c>
      <c r="J17" s="4">
        <v>0</v>
      </c>
      <c r="K17">
        <v>0</v>
      </c>
      <c r="L17">
        <v>0</v>
      </c>
      <c r="M17">
        <v>0</v>
      </c>
      <c r="N17">
        <v>0</v>
      </c>
      <c r="O17" s="4">
        <v>0</v>
      </c>
      <c r="P17">
        <v>0</v>
      </c>
      <c r="Q17">
        <v>0</v>
      </c>
      <c r="R17">
        <v>0</v>
      </c>
      <c r="S17" s="5">
        <v>0</v>
      </c>
      <c r="T17" s="3"/>
      <c r="U17" s="3"/>
      <c r="V17" s="3"/>
      <c r="W17" s="3"/>
      <c r="X17" s="3"/>
      <c r="Y17" s="3"/>
    </row>
    <row r="18" spans="1:25" x14ac:dyDescent="0.25">
      <c r="A18" t="s">
        <v>35</v>
      </c>
      <c r="B18" t="s">
        <v>46</v>
      </c>
      <c r="C18" t="s">
        <v>17</v>
      </c>
      <c r="D18" t="s">
        <v>47</v>
      </c>
      <c r="E18" s="1">
        <v>0</v>
      </c>
      <c r="F18" s="2">
        <v>0.24</v>
      </c>
      <c r="G18">
        <v>192</v>
      </c>
      <c r="H18">
        <v>10000</v>
      </c>
      <c r="I18" t="s">
        <v>18</v>
      </c>
      <c r="J18" s="4">
        <v>16</v>
      </c>
      <c r="K18">
        <v>3</v>
      </c>
      <c r="L18">
        <v>9</v>
      </c>
      <c r="M18">
        <v>24</v>
      </c>
      <c r="N18">
        <v>298</v>
      </c>
      <c r="O18" s="4">
        <v>8</v>
      </c>
      <c r="P18">
        <v>2</v>
      </c>
      <c r="Q18">
        <v>5</v>
      </c>
      <c r="R18">
        <v>6</v>
      </c>
      <c r="S18" s="5">
        <v>7</v>
      </c>
      <c r="T18" s="3"/>
      <c r="U18" s="3"/>
      <c r="V18" s="3"/>
      <c r="W18" s="3"/>
      <c r="X18" s="3"/>
      <c r="Y18" s="3"/>
    </row>
    <row r="19" spans="1:25" x14ac:dyDescent="0.25">
      <c r="A19" t="s">
        <v>48</v>
      </c>
      <c r="B19" t="s">
        <v>46</v>
      </c>
      <c r="C19" t="s">
        <v>17</v>
      </c>
      <c r="D19" t="s">
        <v>49</v>
      </c>
      <c r="E19" s="1">
        <v>0</v>
      </c>
      <c r="F19" s="2">
        <v>0.24</v>
      </c>
      <c r="G19">
        <v>192</v>
      </c>
      <c r="H19">
        <v>10000</v>
      </c>
      <c r="I19" t="s">
        <v>18</v>
      </c>
      <c r="J19" s="4">
        <v>0</v>
      </c>
      <c r="K19">
        <v>0</v>
      </c>
      <c r="L19">
        <v>0</v>
      </c>
      <c r="M19">
        <v>0</v>
      </c>
      <c r="N19">
        <v>0</v>
      </c>
      <c r="O19" s="4">
        <v>0</v>
      </c>
      <c r="P19">
        <v>0</v>
      </c>
      <c r="Q19">
        <v>0</v>
      </c>
      <c r="R19">
        <v>0</v>
      </c>
      <c r="S19" s="5">
        <v>0</v>
      </c>
      <c r="T19" s="3"/>
      <c r="U19" s="3"/>
      <c r="V19" s="3"/>
      <c r="W19" s="3"/>
      <c r="X19" s="3"/>
      <c r="Y19" s="3"/>
    </row>
    <row r="20" spans="1:25" x14ac:dyDescent="0.25">
      <c r="A20" t="s">
        <v>50</v>
      </c>
      <c r="B20" t="s">
        <v>46</v>
      </c>
      <c r="C20" t="s">
        <v>17</v>
      </c>
      <c r="D20" t="s">
        <v>51</v>
      </c>
      <c r="E20" s="1">
        <v>0</v>
      </c>
      <c r="F20" s="2">
        <v>0.27</v>
      </c>
      <c r="G20">
        <v>192</v>
      </c>
      <c r="H20">
        <v>10000</v>
      </c>
      <c r="I20" t="s">
        <v>18</v>
      </c>
      <c r="J20" s="4">
        <v>15</v>
      </c>
      <c r="K20">
        <v>0</v>
      </c>
      <c r="L20">
        <v>0</v>
      </c>
      <c r="M20">
        <v>0</v>
      </c>
      <c r="N20">
        <v>0</v>
      </c>
      <c r="O20" s="4">
        <v>1</v>
      </c>
      <c r="P20">
        <v>0</v>
      </c>
      <c r="Q20">
        <v>0</v>
      </c>
      <c r="R20">
        <v>0</v>
      </c>
      <c r="S20" s="5">
        <v>0</v>
      </c>
      <c r="T20" s="3"/>
      <c r="U20" s="3"/>
      <c r="V20" s="3"/>
      <c r="W20" s="3"/>
      <c r="X20" s="3"/>
      <c r="Y20" s="3"/>
    </row>
    <row r="21" spans="1:25" x14ac:dyDescent="0.25">
      <c r="A21" t="s">
        <v>52</v>
      </c>
      <c r="B21" t="s">
        <v>46</v>
      </c>
      <c r="C21" t="s">
        <v>17</v>
      </c>
      <c r="D21" t="s">
        <v>51</v>
      </c>
      <c r="E21" s="1">
        <v>0</v>
      </c>
      <c r="F21" s="2">
        <v>0.27</v>
      </c>
      <c r="G21">
        <v>192</v>
      </c>
      <c r="H21">
        <v>10000</v>
      </c>
      <c r="I21" t="s">
        <v>18</v>
      </c>
      <c r="J21" s="4">
        <v>0</v>
      </c>
      <c r="K21">
        <v>0</v>
      </c>
      <c r="L21">
        <v>0</v>
      </c>
      <c r="M21">
        <v>1</v>
      </c>
      <c r="N21">
        <v>0</v>
      </c>
      <c r="O21" s="4">
        <v>0</v>
      </c>
      <c r="P21">
        <v>0</v>
      </c>
      <c r="Q21">
        <v>0</v>
      </c>
      <c r="R21">
        <v>1</v>
      </c>
      <c r="S21" s="5">
        <v>0</v>
      </c>
      <c r="T21" s="3"/>
      <c r="U21" s="3"/>
      <c r="V21" s="3"/>
      <c r="W21" s="3"/>
      <c r="X21" s="3"/>
      <c r="Y21" s="3"/>
    </row>
    <row r="22" spans="1:25" x14ac:dyDescent="0.25">
      <c r="A22" t="s">
        <v>53</v>
      </c>
      <c r="B22" t="s">
        <v>46</v>
      </c>
      <c r="C22" t="s">
        <v>17</v>
      </c>
      <c r="D22" t="s">
        <v>51</v>
      </c>
      <c r="E22" s="1">
        <v>0</v>
      </c>
      <c r="F22" s="2">
        <v>0.27</v>
      </c>
      <c r="G22">
        <v>192</v>
      </c>
      <c r="H22">
        <v>10000</v>
      </c>
      <c r="I22" t="s">
        <v>18</v>
      </c>
      <c r="J22" s="4">
        <v>0</v>
      </c>
      <c r="K22">
        <v>0</v>
      </c>
      <c r="L22">
        <v>0</v>
      </c>
      <c r="M22">
        <v>0</v>
      </c>
      <c r="N22">
        <v>0</v>
      </c>
      <c r="O22" s="4">
        <v>0</v>
      </c>
      <c r="P22">
        <v>0</v>
      </c>
      <c r="Q22">
        <v>0</v>
      </c>
      <c r="R22">
        <v>0</v>
      </c>
      <c r="S22" s="5">
        <v>0</v>
      </c>
      <c r="T22" s="3"/>
      <c r="U22" s="3"/>
      <c r="V22" s="3"/>
      <c r="W22" s="3"/>
      <c r="X22" s="3"/>
      <c r="Y22" s="3"/>
    </row>
    <row r="23" spans="1:25" x14ac:dyDescent="0.25">
      <c r="A23" t="s">
        <v>54</v>
      </c>
      <c r="B23" t="s">
        <v>46</v>
      </c>
      <c r="C23" t="s">
        <v>17</v>
      </c>
      <c r="D23" t="s">
        <v>51</v>
      </c>
      <c r="E23" s="1">
        <v>0</v>
      </c>
      <c r="F23" s="2">
        <v>0.27</v>
      </c>
      <c r="G23">
        <v>192</v>
      </c>
      <c r="H23">
        <v>10000</v>
      </c>
      <c r="I23" t="s">
        <v>18</v>
      </c>
      <c r="J23" s="4">
        <v>0</v>
      </c>
      <c r="K23">
        <v>0</v>
      </c>
      <c r="L23">
        <v>0</v>
      </c>
      <c r="M23">
        <v>0</v>
      </c>
      <c r="N23">
        <v>0</v>
      </c>
      <c r="O23" s="4">
        <v>0</v>
      </c>
      <c r="P23">
        <v>0</v>
      </c>
      <c r="Q23">
        <v>0</v>
      </c>
      <c r="R23">
        <v>0</v>
      </c>
      <c r="S23" s="5">
        <v>0</v>
      </c>
      <c r="T23" s="3"/>
      <c r="U23" s="3"/>
      <c r="V23" s="3"/>
      <c r="W23" s="3"/>
      <c r="X23" s="3"/>
      <c r="Y23" s="3"/>
    </row>
    <row r="24" spans="1:25" x14ac:dyDescent="0.25">
      <c r="A24" t="s">
        <v>55</v>
      </c>
      <c r="B24" t="s">
        <v>46</v>
      </c>
      <c r="C24" t="s">
        <v>17</v>
      </c>
      <c r="E24" s="2">
        <v>0</v>
      </c>
      <c r="F24" s="1">
        <v>0.28999999999999998</v>
      </c>
      <c r="G24">
        <v>32</v>
      </c>
      <c r="H24">
        <v>10000</v>
      </c>
      <c r="I24" t="s">
        <v>27</v>
      </c>
      <c r="J24" s="4">
        <v>6</v>
      </c>
      <c r="K24">
        <v>8</v>
      </c>
      <c r="L24">
        <v>0</v>
      </c>
      <c r="M24">
        <v>3</v>
      </c>
      <c r="N24">
        <v>4</v>
      </c>
      <c r="O24" s="4">
        <v>2</v>
      </c>
      <c r="P24">
        <v>4</v>
      </c>
      <c r="Q24">
        <v>0</v>
      </c>
      <c r="R24">
        <v>3</v>
      </c>
      <c r="S24" s="5">
        <v>4</v>
      </c>
      <c r="T24" s="3"/>
      <c r="U24" s="3"/>
      <c r="V24" s="3"/>
      <c r="W24" s="3"/>
      <c r="X24" s="3"/>
      <c r="Y24" s="3"/>
    </row>
    <row r="25" spans="1:25" x14ac:dyDescent="0.25">
      <c r="A25" t="s">
        <v>56</v>
      </c>
      <c r="B25" t="s">
        <v>46</v>
      </c>
      <c r="C25" t="s">
        <v>17</v>
      </c>
      <c r="E25" s="2">
        <v>0</v>
      </c>
      <c r="F25" s="1">
        <v>0.28999999999999998</v>
      </c>
      <c r="G25">
        <v>64</v>
      </c>
      <c r="H25">
        <v>10000</v>
      </c>
      <c r="I25" t="s">
        <v>27</v>
      </c>
      <c r="J25" s="4">
        <v>15</v>
      </c>
      <c r="K25">
        <v>0</v>
      </c>
      <c r="L25">
        <v>3</v>
      </c>
      <c r="M25">
        <v>0</v>
      </c>
      <c r="N25">
        <v>0</v>
      </c>
      <c r="O25" s="4">
        <v>1</v>
      </c>
      <c r="P25">
        <v>0</v>
      </c>
      <c r="Q25">
        <v>3</v>
      </c>
      <c r="R25">
        <v>0</v>
      </c>
      <c r="S25" s="5">
        <v>0</v>
      </c>
      <c r="T25" s="3"/>
      <c r="U25" s="3"/>
      <c r="V25" s="3"/>
      <c r="W25" s="3"/>
      <c r="X25" s="3"/>
      <c r="Y25" s="3"/>
    </row>
    <row r="26" spans="1:25" x14ac:dyDescent="0.25">
      <c r="A26" t="s">
        <v>57</v>
      </c>
      <c r="B26" t="s">
        <v>46</v>
      </c>
      <c r="C26" t="s">
        <v>17</v>
      </c>
      <c r="E26" s="2">
        <v>0</v>
      </c>
      <c r="F26" s="1">
        <v>0.28999999999999998</v>
      </c>
      <c r="G26">
        <v>128</v>
      </c>
      <c r="H26">
        <v>10000</v>
      </c>
      <c r="I26" t="s">
        <v>27</v>
      </c>
      <c r="J26" s="4">
        <v>0</v>
      </c>
      <c r="K26">
        <v>0</v>
      </c>
      <c r="L26">
        <v>0</v>
      </c>
      <c r="M26">
        <v>0</v>
      </c>
      <c r="N26">
        <v>0</v>
      </c>
      <c r="O26" s="4">
        <v>0</v>
      </c>
      <c r="P26">
        <v>0</v>
      </c>
      <c r="Q26">
        <v>0</v>
      </c>
      <c r="R26">
        <v>0</v>
      </c>
      <c r="S26" s="5">
        <v>0</v>
      </c>
    </row>
    <row r="27" spans="1:25" x14ac:dyDescent="0.25">
      <c r="A27" t="s">
        <v>58</v>
      </c>
      <c r="B27" t="s">
        <v>46</v>
      </c>
      <c r="C27" t="s">
        <v>17</v>
      </c>
      <c r="E27" s="2">
        <v>0</v>
      </c>
      <c r="F27" s="1">
        <v>0.28999999999999998</v>
      </c>
      <c r="G27">
        <v>192</v>
      </c>
      <c r="H27">
        <v>10000</v>
      </c>
      <c r="I27" t="s">
        <v>27</v>
      </c>
      <c r="J27" s="4">
        <v>0</v>
      </c>
      <c r="K27">
        <v>0</v>
      </c>
      <c r="L27">
        <v>0</v>
      </c>
      <c r="M27">
        <v>0</v>
      </c>
      <c r="N27">
        <v>0</v>
      </c>
      <c r="O27" s="4">
        <v>0</v>
      </c>
      <c r="P27">
        <v>0</v>
      </c>
      <c r="Q27">
        <v>0</v>
      </c>
      <c r="R27">
        <v>0</v>
      </c>
      <c r="S27" s="5">
        <v>0</v>
      </c>
    </row>
    <row r="28" spans="1:25" x14ac:dyDescent="0.25">
      <c r="A28" t="s">
        <v>59</v>
      </c>
      <c r="B28" t="s">
        <v>46</v>
      </c>
      <c r="C28" t="s">
        <v>17</v>
      </c>
      <c r="E28" s="2">
        <v>0</v>
      </c>
      <c r="F28" s="1">
        <v>0.28999999999999998</v>
      </c>
      <c r="G28">
        <v>32</v>
      </c>
      <c r="H28">
        <v>10000</v>
      </c>
      <c r="I28" t="s">
        <v>32</v>
      </c>
      <c r="J28" s="4">
        <v>2</v>
      </c>
      <c r="K28">
        <v>1</v>
      </c>
      <c r="L28">
        <v>0</v>
      </c>
      <c r="M28">
        <v>3</v>
      </c>
      <c r="N28">
        <v>1</v>
      </c>
      <c r="O28" s="4">
        <v>2</v>
      </c>
      <c r="P28">
        <v>1</v>
      </c>
      <c r="Q28">
        <v>0</v>
      </c>
      <c r="R28">
        <v>1</v>
      </c>
      <c r="S28" s="5">
        <v>1</v>
      </c>
    </row>
    <row r="29" spans="1:25" x14ac:dyDescent="0.25">
      <c r="A29" t="s">
        <v>60</v>
      </c>
      <c r="B29" t="s">
        <v>46</v>
      </c>
      <c r="C29" t="s">
        <v>17</v>
      </c>
      <c r="E29" s="2">
        <v>0</v>
      </c>
      <c r="F29" s="1">
        <v>0.28999999999999998</v>
      </c>
      <c r="G29">
        <v>64</v>
      </c>
      <c r="H29">
        <v>10000</v>
      </c>
      <c r="I29" t="s">
        <v>32</v>
      </c>
      <c r="J29" s="4">
        <v>3</v>
      </c>
      <c r="K29">
        <v>0</v>
      </c>
      <c r="L29">
        <v>1</v>
      </c>
      <c r="M29">
        <v>2</v>
      </c>
      <c r="N29">
        <v>0</v>
      </c>
      <c r="O29" s="4">
        <v>1</v>
      </c>
      <c r="P29">
        <v>0</v>
      </c>
      <c r="Q29">
        <v>1</v>
      </c>
      <c r="R29">
        <v>2</v>
      </c>
      <c r="S29" s="5">
        <v>0</v>
      </c>
    </row>
    <row r="30" spans="1:25" x14ac:dyDescent="0.25">
      <c r="A30" t="s">
        <v>61</v>
      </c>
      <c r="B30" t="s">
        <v>46</v>
      </c>
      <c r="C30" t="s">
        <v>17</v>
      </c>
      <c r="E30" s="2">
        <v>0</v>
      </c>
      <c r="F30" s="1">
        <v>0.28999999999999998</v>
      </c>
      <c r="G30">
        <v>128</v>
      </c>
      <c r="H30">
        <v>10000</v>
      </c>
      <c r="I30" t="s">
        <v>32</v>
      </c>
      <c r="J30" s="4">
        <v>0</v>
      </c>
      <c r="K30">
        <v>0</v>
      </c>
      <c r="L30">
        <v>0</v>
      </c>
      <c r="M30">
        <v>0</v>
      </c>
      <c r="N30">
        <v>0</v>
      </c>
      <c r="O30" s="4">
        <v>0</v>
      </c>
      <c r="P30">
        <v>0</v>
      </c>
      <c r="Q30">
        <v>0</v>
      </c>
      <c r="R30">
        <v>0</v>
      </c>
      <c r="S30" s="5">
        <v>0</v>
      </c>
    </row>
    <row r="31" spans="1:25" ht="15.75" thickBot="1" x14ac:dyDescent="0.3">
      <c r="A31" t="s">
        <v>62</v>
      </c>
      <c r="B31" t="s">
        <v>46</v>
      </c>
      <c r="C31" t="s">
        <v>17</v>
      </c>
      <c r="E31" s="2">
        <v>0</v>
      </c>
      <c r="F31" s="1">
        <v>0.28999999999999998</v>
      </c>
      <c r="G31">
        <v>192</v>
      </c>
      <c r="H31">
        <v>10000</v>
      </c>
      <c r="I31" t="s">
        <v>32</v>
      </c>
      <c r="J31" s="11">
        <v>0</v>
      </c>
      <c r="K31" s="9">
        <v>0</v>
      </c>
      <c r="L31" s="9">
        <v>0</v>
      </c>
      <c r="M31" s="9">
        <v>0</v>
      </c>
      <c r="N31" s="9">
        <v>0</v>
      </c>
      <c r="O31" s="11">
        <v>0</v>
      </c>
      <c r="P31" s="9">
        <v>0</v>
      </c>
      <c r="Q31" s="9">
        <v>0</v>
      </c>
      <c r="R31" s="9">
        <v>0</v>
      </c>
      <c r="S31" s="12">
        <v>0</v>
      </c>
    </row>
    <row r="32" spans="1:25" x14ac:dyDescent="0.25">
      <c r="O32" s="13"/>
    </row>
    <row r="34" spans="1:27" x14ac:dyDescent="0.25">
      <c r="D34" t="s">
        <v>4</v>
      </c>
      <c r="J34" s="49" t="s">
        <v>0</v>
      </c>
      <c r="K34" s="50"/>
      <c r="L34" s="50"/>
      <c r="M34" s="50"/>
      <c r="N34" s="50"/>
      <c r="O34" s="49" t="s">
        <v>45</v>
      </c>
      <c r="P34" s="50"/>
      <c r="Q34" s="50"/>
      <c r="R34" s="50"/>
      <c r="S34" s="52"/>
      <c r="V34" t="s">
        <v>37</v>
      </c>
      <c r="X34" s="6"/>
      <c r="Y34" s="51"/>
      <c r="Z34" s="51"/>
      <c r="AA34" s="3"/>
    </row>
    <row r="35" spans="1:27" x14ac:dyDescent="0.25">
      <c r="B35" t="s">
        <v>2</v>
      </c>
      <c r="C35" t="s">
        <v>3</v>
      </c>
      <c r="E35" t="s">
        <v>5</v>
      </c>
      <c r="F35" t="s">
        <v>6</v>
      </c>
      <c r="G35" t="s">
        <v>7</v>
      </c>
      <c r="H35" t="s">
        <v>8</v>
      </c>
      <c r="I35" t="s">
        <v>9</v>
      </c>
      <c r="J35" s="4" t="s">
        <v>10</v>
      </c>
      <c r="K35" t="s">
        <v>11</v>
      </c>
      <c r="L35" t="s">
        <v>12</v>
      </c>
      <c r="M35" t="s">
        <v>13</v>
      </c>
      <c r="N35" t="s">
        <v>14</v>
      </c>
      <c r="O35" s="4" t="s">
        <v>10</v>
      </c>
      <c r="P35" t="s">
        <v>11</v>
      </c>
      <c r="Q35" t="s">
        <v>12</v>
      </c>
      <c r="R35" t="s">
        <v>13</v>
      </c>
      <c r="S35" s="5" t="s">
        <v>14</v>
      </c>
      <c r="T35" t="s">
        <v>39</v>
      </c>
      <c r="U35" t="s">
        <v>0</v>
      </c>
      <c r="V35" t="s">
        <v>39</v>
      </c>
      <c r="W35" t="s">
        <v>0</v>
      </c>
    </row>
    <row r="36" spans="1:27" x14ac:dyDescent="0.25">
      <c r="A36" s="21" t="s">
        <v>21</v>
      </c>
      <c r="B36" s="22" t="s">
        <v>46</v>
      </c>
      <c r="C36" s="22" t="s">
        <v>17</v>
      </c>
      <c r="D36" s="22"/>
      <c r="E36" s="27">
        <v>0</v>
      </c>
      <c r="F36" s="27">
        <v>0.26</v>
      </c>
      <c r="G36" s="22">
        <v>32</v>
      </c>
      <c r="H36" s="22">
        <v>10000</v>
      </c>
      <c r="I36" s="22" t="s">
        <v>18</v>
      </c>
      <c r="J36" s="29">
        <v>0</v>
      </c>
      <c r="K36" s="22">
        <v>0</v>
      </c>
      <c r="L36" s="22">
        <v>1</v>
      </c>
      <c r="M36" s="22">
        <v>0</v>
      </c>
      <c r="N36" s="22">
        <v>0</v>
      </c>
      <c r="O36" s="29">
        <v>0</v>
      </c>
      <c r="P36" s="22">
        <v>0</v>
      </c>
      <c r="Q36" s="22">
        <v>1</v>
      </c>
      <c r="R36" s="22">
        <v>0</v>
      </c>
      <c r="S36" s="30">
        <v>0</v>
      </c>
      <c r="T36" s="22">
        <f>G36*H36*5</f>
        <v>1600000</v>
      </c>
      <c r="U36" s="22">
        <f>SUM(O36:S36)</f>
        <v>1</v>
      </c>
      <c r="V36" s="45"/>
      <c r="W36" s="46"/>
      <c r="X36" s="3"/>
      <c r="Y36" s="3"/>
    </row>
    <row r="37" spans="1:27" x14ac:dyDescent="0.25">
      <c r="A37" s="23" t="s">
        <v>25</v>
      </c>
      <c r="B37" s="24" t="s">
        <v>46</v>
      </c>
      <c r="C37" s="24" t="s">
        <v>17</v>
      </c>
      <c r="D37" s="24"/>
      <c r="E37" s="33">
        <v>0</v>
      </c>
      <c r="F37" s="33">
        <v>0.26</v>
      </c>
      <c r="G37" s="24">
        <v>32</v>
      </c>
      <c r="H37" s="24">
        <v>10000</v>
      </c>
      <c r="I37" s="24" t="s">
        <v>18</v>
      </c>
      <c r="J37" s="4">
        <v>1</v>
      </c>
      <c r="K37" s="24">
        <v>0</v>
      </c>
      <c r="L37" s="24">
        <v>0</v>
      </c>
      <c r="M37" s="24">
        <v>0</v>
      </c>
      <c r="N37" s="24">
        <v>1</v>
      </c>
      <c r="O37" s="4">
        <v>1</v>
      </c>
      <c r="P37" s="24">
        <v>0</v>
      </c>
      <c r="Q37" s="24">
        <v>0</v>
      </c>
      <c r="R37" s="24">
        <v>0</v>
      </c>
      <c r="S37" s="5">
        <v>1</v>
      </c>
      <c r="T37" s="24">
        <f t="shared" ref="T37" si="0">G37*H37*5</f>
        <v>1600000</v>
      </c>
      <c r="U37" s="24">
        <f>SUM(O37:S37)</f>
        <v>2</v>
      </c>
      <c r="V37" s="47"/>
      <c r="W37" s="38"/>
      <c r="X37" s="3"/>
      <c r="Y37" s="3"/>
    </row>
    <row r="38" spans="1:27" x14ac:dyDescent="0.25">
      <c r="A38" s="23" t="s">
        <v>28</v>
      </c>
      <c r="B38" s="24" t="s">
        <v>46</v>
      </c>
      <c r="C38" s="24" t="s">
        <v>17</v>
      </c>
      <c r="D38" s="24"/>
      <c r="E38" s="33">
        <v>0</v>
      </c>
      <c r="F38" s="34">
        <v>0.27</v>
      </c>
      <c r="G38" s="24">
        <v>32</v>
      </c>
      <c r="H38" s="24">
        <v>10000</v>
      </c>
      <c r="I38" s="24" t="s">
        <v>18</v>
      </c>
      <c r="J38" s="4">
        <v>0</v>
      </c>
      <c r="K38" s="24">
        <v>0</v>
      </c>
      <c r="L38" s="24">
        <v>1</v>
      </c>
      <c r="M38" s="24">
        <v>0</v>
      </c>
      <c r="N38" s="24">
        <v>0</v>
      </c>
      <c r="O38" s="4">
        <v>0</v>
      </c>
      <c r="P38" s="24">
        <v>0</v>
      </c>
      <c r="Q38" s="24">
        <v>1</v>
      </c>
      <c r="R38" s="24">
        <v>0</v>
      </c>
      <c r="S38" s="5">
        <v>0</v>
      </c>
      <c r="T38" s="24">
        <f>G38*H38*5</f>
        <v>1600000</v>
      </c>
      <c r="U38" s="24">
        <f>SUM(O38:S38)</f>
        <v>1</v>
      </c>
      <c r="V38" s="48"/>
      <c r="W38" s="38"/>
      <c r="X38" s="3"/>
      <c r="Y38" s="3"/>
    </row>
    <row r="39" spans="1:27" x14ac:dyDescent="0.25">
      <c r="A39" s="23" t="s">
        <v>30</v>
      </c>
      <c r="B39" s="24" t="s">
        <v>46</v>
      </c>
      <c r="C39" s="24" t="s">
        <v>17</v>
      </c>
      <c r="D39" s="24"/>
      <c r="E39" s="33">
        <v>0</v>
      </c>
      <c r="F39" s="34">
        <v>0.27</v>
      </c>
      <c r="G39" s="24">
        <v>32</v>
      </c>
      <c r="H39" s="24">
        <v>5000</v>
      </c>
      <c r="I39" s="24" t="s">
        <v>18</v>
      </c>
      <c r="J39" s="4">
        <v>0</v>
      </c>
      <c r="K39" s="24">
        <v>1</v>
      </c>
      <c r="L39" s="24">
        <v>0</v>
      </c>
      <c r="M39" s="24">
        <v>0</v>
      </c>
      <c r="N39" s="24">
        <v>0</v>
      </c>
      <c r="O39" s="4">
        <v>0</v>
      </c>
      <c r="P39" s="24">
        <v>1</v>
      </c>
      <c r="Q39" s="24">
        <v>0</v>
      </c>
      <c r="R39" s="24">
        <v>0</v>
      </c>
      <c r="S39" s="5">
        <v>0</v>
      </c>
      <c r="T39" s="24">
        <f t="shared" ref="T39" si="1">G39*H39*5</f>
        <v>800000</v>
      </c>
      <c r="U39" s="24">
        <f t="shared" ref="U39" si="2">SUM(O39:S39)</f>
        <v>1</v>
      </c>
      <c r="V39" s="35">
        <f>SUM(T36:T39)</f>
        <v>5600000</v>
      </c>
      <c r="W39" s="36">
        <f>SUM(U36:U39)</f>
        <v>5</v>
      </c>
      <c r="X39" s="3"/>
      <c r="Y39" s="3"/>
    </row>
    <row r="40" spans="1:27" x14ac:dyDescent="0.25">
      <c r="A40" s="23" t="s">
        <v>15</v>
      </c>
      <c r="B40" s="24" t="s">
        <v>46</v>
      </c>
      <c r="C40" s="24" t="s">
        <v>17</v>
      </c>
      <c r="D40" s="24"/>
      <c r="E40" s="33">
        <v>0</v>
      </c>
      <c r="F40" s="33">
        <v>0.15</v>
      </c>
      <c r="G40" s="24">
        <v>64</v>
      </c>
      <c r="H40" s="24">
        <v>10000</v>
      </c>
      <c r="I40" s="24" t="s">
        <v>18</v>
      </c>
      <c r="J40" s="4">
        <v>1</v>
      </c>
      <c r="K40" s="24">
        <v>3</v>
      </c>
      <c r="L40" s="24">
        <v>0</v>
      </c>
      <c r="M40" s="24">
        <v>0</v>
      </c>
      <c r="N40" s="24">
        <v>0</v>
      </c>
      <c r="O40" s="4">
        <v>1</v>
      </c>
      <c r="P40" s="24">
        <v>1</v>
      </c>
      <c r="Q40" s="24">
        <v>0</v>
      </c>
      <c r="R40" s="24">
        <v>0</v>
      </c>
      <c r="S40" s="5">
        <v>0</v>
      </c>
      <c r="T40" s="24">
        <f t="shared" ref="T40:T64" si="3">G40*H40*5</f>
        <v>3200000</v>
      </c>
      <c r="U40" s="24">
        <f t="shared" ref="U40:U64" si="4">SUM(O40:S40)</f>
        <v>2</v>
      </c>
      <c r="V40" s="48"/>
      <c r="W40" s="38"/>
      <c r="X40" s="3"/>
      <c r="Y40" s="3"/>
    </row>
    <row r="41" spans="1:27" x14ac:dyDescent="0.25">
      <c r="A41" s="23" t="s">
        <v>22</v>
      </c>
      <c r="B41" s="24" t="s">
        <v>46</v>
      </c>
      <c r="C41" s="24" t="s">
        <v>17</v>
      </c>
      <c r="D41" s="24"/>
      <c r="E41" s="33">
        <v>0</v>
      </c>
      <c r="F41" s="33">
        <v>0.26</v>
      </c>
      <c r="G41" s="24">
        <v>64</v>
      </c>
      <c r="H41" s="24">
        <v>10000</v>
      </c>
      <c r="I41" s="24" t="s">
        <v>18</v>
      </c>
      <c r="J41" s="4">
        <v>0</v>
      </c>
      <c r="K41" s="24">
        <v>1</v>
      </c>
      <c r="L41" s="24">
        <v>0</v>
      </c>
      <c r="M41" s="24">
        <v>0</v>
      </c>
      <c r="N41" s="24">
        <v>0</v>
      </c>
      <c r="O41" s="4">
        <v>0</v>
      </c>
      <c r="P41" s="24">
        <v>1</v>
      </c>
      <c r="Q41" s="24">
        <v>0</v>
      </c>
      <c r="R41" s="24">
        <v>0</v>
      </c>
      <c r="S41" s="5">
        <v>0</v>
      </c>
      <c r="T41" s="24">
        <f t="shared" si="3"/>
        <v>3200000</v>
      </c>
      <c r="U41" s="24">
        <f t="shared" si="4"/>
        <v>1</v>
      </c>
      <c r="V41" s="35">
        <f>SUM(T40:T41)</f>
        <v>6400000</v>
      </c>
      <c r="W41" s="36">
        <f>SUM(U40:U41)</f>
        <v>3</v>
      </c>
      <c r="X41" s="3"/>
      <c r="Y41" s="3"/>
    </row>
    <row r="42" spans="1:27" x14ac:dyDescent="0.25">
      <c r="A42" s="23" t="s">
        <v>19</v>
      </c>
      <c r="B42" s="24" t="s">
        <v>46</v>
      </c>
      <c r="C42" s="24" t="s">
        <v>17</v>
      </c>
      <c r="D42" s="24"/>
      <c r="E42" s="33">
        <v>0</v>
      </c>
      <c r="F42" s="33">
        <v>0.15</v>
      </c>
      <c r="G42" s="24">
        <v>128</v>
      </c>
      <c r="H42" s="24">
        <v>10000</v>
      </c>
      <c r="I42" s="24" t="s">
        <v>18</v>
      </c>
      <c r="J42" s="4">
        <v>63</v>
      </c>
      <c r="K42" s="24">
        <v>0</v>
      </c>
      <c r="L42" s="24">
        <v>0</v>
      </c>
      <c r="M42" s="24">
        <v>0</v>
      </c>
      <c r="N42" s="24">
        <v>0</v>
      </c>
      <c r="O42" s="4">
        <v>1</v>
      </c>
      <c r="P42" s="24">
        <v>0</v>
      </c>
      <c r="Q42" s="24">
        <v>0</v>
      </c>
      <c r="R42" s="24">
        <v>0</v>
      </c>
      <c r="S42" s="5">
        <v>0</v>
      </c>
      <c r="T42" s="24">
        <f t="shared" si="3"/>
        <v>6400000</v>
      </c>
      <c r="U42" s="24">
        <f t="shared" si="4"/>
        <v>1</v>
      </c>
      <c r="V42" s="37"/>
      <c r="W42" s="38"/>
      <c r="X42" s="3"/>
      <c r="Y42" s="3"/>
    </row>
    <row r="43" spans="1:27" x14ac:dyDescent="0.25">
      <c r="A43" s="23" t="s">
        <v>23</v>
      </c>
      <c r="B43" s="24" t="s">
        <v>46</v>
      </c>
      <c r="C43" s="24" t="s">
        <v>17</v>
      </c>
      <c r="D43" s="24"/>
      <c r="E43" s="33">
        <v>0</v>
      </c>
      <c r="F43" s="33">
        <v>0.26</v>
      </c>
      <c r="G43" s="24">
        <v>128</v>
      </c>
      <c r="H43" s="24">
        <v>10000</v>
      </c>
      <c r="I43" s="24" t="s">
        <v>18</v>
      </c>
      <c r="J43" s="4">
        <v>1</v>
      </c>
      <c r="K43" s="24">
        <v>0</v>
      </c>
      <c r="L43" s="24">
        <v>0</v>
      </c>
      <c r="M43" s="24">
        <v>0</v>
      </c>
      <c r="N43" s="24">
        <v>31</v>
      </c>
      <c r="O43" s="4">
        <v>1</v>
      </c>
      <c r="P43" s="24">
        <v>0</v>
      </c>
      <c r="Q43" s="24">
        <v>0</v>
      </c>
      <c r="R43" s="24">
        <v>0</v>
      </c>
      <c r="S43" s="5">
        <v>1</v>
      </c>
      <c r="T43" s="24">
        <f t="shared" si="3"/>
        <v>6400000</v>
      </c>
      <c r="U43" s="24">
        <f t="shared" si="4"/>
        <v>2</v>
      </c>
      <c r="V43" s="37"/>
      <c r="W43" s="38"/>
      <c r="X43" s="3"/>
      <c r="Y43" s="3"/>
    </row>
    <row r="44" spans="1:27" x14ac:dyDescent="0.25">
      <c r="A44" s="23" t="s">
        <v>26</v>
      </c>
      <c r="B44" s="24" t="s">
        <v>46</v>
      </c>
      <c r="C44" s="24" t="s">
        <v>17</v>
      </c>
      <c r="D44" s="24"/>
      <c r="E44" s="33">
        <v>0</v>
      </c>
      <c r="F44" s="33">
        <v>0.27</v>
      </c>
      <c r="G44" s="24">
        <v>128</v>
      </c>
      <c r="H44" s="24">
        <v>10000</v>
      </c>
      <c r="I44" s="24" t="s">
        <v>18</v>
      </c>
      <c r="J44" s="4">
        <v>0</v>
      </c>
      <c r="K44" s="24">
        <v>0</v>
      </c>
      <c r="L44" s="24">
        <v>0</v>
      </c>
      <c r="M44" s="24">
        <v>0</v>
      </c>
      <c r="N44" s="24">
        <v>0</v>
      </c>
      <c r="O44" s="4">
        <v>0</v>
      </c>
      <c r="P44" s="24">
        <v>0</v>
      </c>
      <c r="Q44" s="24">
        <v>0</v>
      </c>
      <c r="R44" s="24">
        <v>0</v>
      </c>
      <c r="S44" s="5">
        <v>0</v>
      </c>
      <c r="T44" s="24">
        <f t="shared" si="3"/>
        <v>6400000</v>
      </c>
      <c r="U44" s="24">
        <f>SUM(O44:S44)</f>
        <v>0</v>
      </c>
      <c r="V44" s="37"/>
      <c r="W44" s="38"/>
      <c r="X44" s="3"/>
      <c r="Y44" s="3"/>
    </row>
    <row r="45" spans="1:27" x14ac:dyDescent="0.25">
      <c r="A45" s="23" t="s">
        <v>29</v>
      </c>
      <c r="B45" s="24" t="s">
        <v>46</v>
      </c>
      <c r="C45" s="24" t="s">
        <v>17</v>
      </c>
      <c r="D45" s="24"/>
      <c r="E45" s="33">
        <v>0</v>
      </c>
      <c r="F45" s="34">
        <v>0.27</v>
      </c>
      <c r="G45" s="24">
        <v>128</v>
      </c>
      <c r="H45" s="24">
        <v>5000</v>
      </c>
      <c r="I45" s="24" t="s">
        <v>18</v>
      </c>
      <c r="J45" s="4">
        <v>0</v>
      </c>
      <c r="K45" s="24">
        <v>0</v>
      </c>
      <c r="L45" s="24">
        <v>0</v>
      </c>
      <c r="M45" s="24">
        <v>0</v>
      </c>
      <c r="N45" s="24">
        <v>0</v>
      </c>
      <c r="O45" s="4">
        <v>0</v>
      </c>
      <c r="P45" s="24">
        <v>0</v>
      </c>
      <c r="Q45" s="24">
        <v>0</v>
      </c>
      <c r="R45" s="24">
        <v>0</v>
      </c>
      <c r="S45" s="5">
        <v>0</v>
      </c>
      <c r="T45" s="24">
        <f t="shared" si="3"/>
        <v>3200000</v>
      </c>
      <c r="U45" s="24">
        <f t="shared" si="4"/>
        <v>0</v>
      </c>
      <c r="V45" s="37"/>
      <c r="W45" s="38"/>
      <c r="X45" s="3"/>
      <c r="Y45" s="3"/>
    </row>
    <row r="46" spans="1:27" x14ac:dyDescent="0.25">
      <c r="A46" s="23" t="s">
        <v>31</v>
      </c>
      <c r="B46" s="24" t="s">
        <v>46</v>
      </c>
      <c r="C46" s="24" t="s">
        <v>17</v>
      </c>
      <c r="D46" s="24"/>
      <c r="E46" s="33">
        <v>0</v>
      </c>
      <c r="F46" s="34">
        <v>0.27</v>
      </c>
      <c r="G46" s="24">
        <v>128</v>
      </c>
      <c r="H46" s="24">
        <v>10000</v>
      </c>
      <c r="I46" s="24" t="s">
        <v>18</v>
      </c>
      <c r="J46" s="4">
        <v>0</v>
      </c>
      <c r="K46" s="24">
        <v>0</v>
      </c>
      <c r="L46" s="24">
        <v>0</v>
      </c>
      <c r="M46" s="24">
        <v>0</v>
      </c>
      <c r="N46" s="24">
        <v>0</v>
      </c>
      <c r="O46" s="4">
        <v>0</v>
      </c>
      <c r="P46" s="24">
        <v>0</v>
      </c>
      <c r="Q46" s="24">
        <v>0</v>
      </c>
      <c r="R46" s="24">
        <v>0</v>
      </c>
      <c r="S46" s="5">
        <v>0</v>
      </c>
      <c r="T46" s="24">
        <f t="shared" si="3"/>
        <v>6400000</v>
      </c>
      <c r="U46" s="24">
        <f t="shared" si="4"/>
        <v>0</v>
      </c>
      <c r="V46" s="37"/>
      <c r="W46" s="38"/>
      <c r="X46" s="3"/>
      <c r="Y46" s="3"/>
    </row>
    <row r="47" spans="1:27" x14ac:dyDescent="0.25">
      <c r="A47" s="23" t="s">
        <v>33</v>
      </c>
      <c r="B47" s="24" t="s">
        <v>46</v>
      </c>
      <c r="C47" s="24" t="s">
        <v>17</v>
      </c>
      <c r="D47" s="24"/>
      <c r="E47" s="33">
        <v>0</v>
      </c>
      <c r="F47" s="34">
        <v>0.24</v>
      </c>
      <c r="G47" s="24">
        <v>128</v>
      </c>
      <c r="H47" s="24">
        <v>10000</v>
      </c>
      <c r="I47" s="24" t="s">
        <v>18</v>
      </c>
      <c r="J47" s="4">
        <v>0</v>
      </c>
      <c r="K47" s="24">
        <v>0</v>
      </c>
      <c r="L47" s="24">
        <v>0</v>
      </c>
      <c r="M47" s="24">
        <v>0</v>
      </c>
      <c r="N47" s="24">
        <v>0</v>
      </c>
      <c r="O47" s="4">
        <v>0</v>
      </c>
      <c r="P47" s="24">
        <v>0</v>
      </c>
      <c r="Q47" s="24">
        <v>0</v>
      </c>
      <c r="R47" s="24">
        <v>0</v>
      </c>
      <c r="S47" s="5">
        <v>0</v>
      </c>
      <c r="T47" s="24">
        <f t="shared" si="3"/>
        <v>6400000</v>
      </c>
      <c r="U47" s="24">
        <f t="shared" si="4"/>
        <v>0</v>
      </c>
      <c r="V47" s="47"/>
      <c r="W47" s="38"/>
      <c r="X47" s="3"/>
      <c r="Y47" s="3"/>
    </row>
    <row r="48" spans="1:27" x14ac:dyDescent="0.25">
      <c r="A48" s="23" t="s">
        <v>34</v>
      </c>
      <c r="B48" s="24" t="s">
        <v>46</v>
      </c>
      <c r="C48" s="24" t="s">
        <v>17</v>
      </c>
      <c r="D48" s="24"/>
      <c r="E48" s="33">
        <v>0</v>
      </c>
      <c r="F48" s="34">
        <v>0.24</v>
      </c>
      <c r="G48" s="24">
        <v>128</v>
      </c>
      <c r="H48" s="24">
        <v>10000</v>
      </c>
      <c r="I48" s="24" t="s">
        <v>18</v>
      </c>
      <c r="J48" s="4">
        <v>0</v>
      </c>
      <c r="K48" s="24">
        <v>0</v>
      </c>
      <c r="L48" s="24">
        <v>0</v>
      </c>
      <c r="M48" s="24">
        <v>0</v>
      </c>
      <c r="N48" s="24">
        <v>0</v>
      </c>
      <c r="O48" s="4">
        <v>0</v>
      </c>
      <c r="P48" s="24">
        <v>0</v>
      </c>
      <c r="Q48" s="24">
        <v>0</v>
      </c>
      <c r="R48" s="24">
        <v>0</v>
      </c>
      <c r="S48" s="5">
        <v>0</v>
      </c>
      <c r="T48" s="24">
        <f t="shared" si="3"/>
        <v>6400000</v>
      </c>
      <c r="U48" s="24">
        <f t="shared" si="4"/>
        <v>0</v>
      </c>
      <c r="V48" s="35">
        <f>SUM(T42:T48)</f>
        <v>41600000</v>
      </c>
      <c r="W48" s="36">
        <f>SUM(U42:U48)</f>
        <v>3</v>
      </c>
      <c r="X48" s="3"/>
      <c r="Y48" s="3"/>
    </row>
    <row r="49" spans="1:25" x14ac:dyDescent="0.25">
      <c r="A49" s="23" t="s">
        <v>20</v>
      </c>
      <c r="B49" s="24" t="s">
        <v>46</v>
      </c>
      <c r="C49" s="24" t="s">
        <v>17</v>
      </c>
      <c r="D49" s="24"/>
      <c r="E49" s="33">
        <v>0</v>
      </c>
      <c r="F49" s="33">
        <v>0.21</v>
      </c>
      <c r="G49" s="24">
        <v>192</v>
      </c>
      <c r="H49" s="24">
        <v>10000</v>
      </c>
      <c r="I49" s="24" t="s">
        <v>18</v>
      </c>
      <c r="J49" s="4">
        <v>0</v>
      </c>
      <c r="K49" s="24">
        <v>0</v>
      </c>
      <c r="L49" s="24">
        <v>0</v>
      </c>
      <c r="M49" s="24">
        <v>0</v>
      </c>
      <c r="N49" s="24">
        <v>0</v>
      </c>
      <c r="O49" s="4">
        <v>0</v>
      </c>
      <c r="P49" s="24">
        <v>0</v>
      </c>
      <c r="Q49" s="24">
        <v>0</v>
      </c>
      <c r="R49" s="24">
        <v>0</v>
      </c>
      <c r="S49" s="5">
        <v>0</v>
      </c>
      <c r="T49" s="24">
        <f t="shared" si="3"/>
        <v>9600000</v>
      </c>
      <c r="U49" s="24">
        <f t="shared" si="4"/>
        <v>0</v>
      </c>
      <c r="V49" s="37"/>
      <c r="W49" s="38"/>
      <c r="X49" s="3"/>
      <c r="Y49" s="3"/>
    </row>
    <row r="50" spans="1:25" x14ac:dyDescent="0.25">
      <c r="A50" s="25" t="s">
        <v>24</v>
      </c>
      <c r="B50" s="26" t="s">
        <v>46</v>
      </c>
      <c r="C50" s="26" t="s">
        <v>17</v>
      </c>
      <c r="D50" s="26"/>
      <c r="E50" s="39">
        <v>0</v>
      </c>
      <c r="F50" s="39">
        <v>0.26</v>
      </c>
      <c r="G50" s="26">
        <v>192</v>
      </c>
      <c r="H50" s="26">
        <v>10000</v>
      </c>
      <c r="I50" s="26" t="s">
        <v>18</v>
      </c>
      <c r="J50" s="41">
        <v>3</v>
      </c>
      <c r="K50" s="26">
        <v>0</v>
      </c>
      <c r="L50" s="26">
        <v>0</v>
      </c>
      <c r="M50" s="26">
        <v>0</v>
      </c>
      <c r="N50" s="26">
        <v>0</v>
      </c>
      <c r="O50" s="41">
        <v>1</v>
      </c>
      <c r="P50" s="26">
        <v>0</v>
      </c>
      <c r="Q50" s="26">
        <v>0</v>
      </c>
      <c r="R50" s="26">
        <v>0</v>
      </c>
      <c r="S50" s="42">
        <v>0</v>
      </c>
      <c r="T50" s="26">
        <f t="shared" si="3"/>
        <v>9600000</v>
      </c>
      <c r="U50" s="26">
        <f t="shared" si="4"/>
        <v>1</v>
      </c>
      <c r="V50" s="43">
        <f>SUM(T49:T50)</f>
        <v>19200000</v>
      </c>
      <c r="W50" s="44">
        <f>SUM(U49:U50)</f>
        <v>1</v>
      </c>
      <c r="X50" s="3"/>
      <c r="Y50" s="3"/>
    </row>
    <row r="51" spans="1:25" x14ac:dyDescent="0.25">
      <c r="A51" s="23" t="s">
        <v>35</v>
      </c>
      <c r="B51" s="24" t="s">
        <v>46</v>
      </c>
      <c r="C51" s="24" t="s">
        <v>17</v>
      </c>
      <c r="D51" s="24" t="s">
        <v>47</v>
      </c>
      <c r="E51" s="33">
        <v>0</v>
      </c>
      <c r="F51" s="34">
        <v>0.24</v>
      </c>
      <c r="G51" s="24">
        <v>192</v>
      </c>
      <c r="H51" s="24">
        <v>10000</v>
      </c>
      <c r="I51" s="24" t="s">
        <v>18</v>
      </c>
      <c r="J51" s="4">
        <v>16</v>
      </c>
      <c r="K51" s="24">
        <v>3</v>
      </c>
      <c r="L51" s="24">
        <v>9</v>
      </c>
      <c r="M51" s="24">
        <v>24</v>
      </c>
      <c r="N51" s="24">
        <v>298</v>
      </c>
      <c r="O51" s="4">
        <v>8</v>
      </c>
      <c r="P51" s="24">
        <v>2</v>
      </c>
      <c r="Q51" s="24">
        <v>5</v>
      </c>
      <c r="R51" s="24">
        <v>6</v>
      </c>
      <c r="S51" s="5">
        <v>7</v>
      </c>
      <c r="T51" s="24">
        <f t="shared" si="3"/>
        <v>9600000</v>
      </c>
      <c r="U51" s="24">
        <f t="shared" si="4"/>
        <v>28</v>
      </c>
      <c r="V51" s="35">
        <f>T51</f>
        <v>9600000</v>
      </c>
      <c r="W51" s="36">
        <f>U51</f>
        <v>28</v>
      </c>
      <c r="X51" s="3"/>
      <c r="Y51" s="3"/>
    </row>
    <row r="52" spans="1:25" x14ac:dyDescent="0.25">
      <c r="A52" s="23" t="s">
        <v>48</v>
      </c>
      <c r="B52" s="24" t="s">
        <v>46</v>
      </c>
      <c r="C52" s="24" t="s">
        <v>17</v>
      </c>
      <c r="D52" s="24" t="s">
        <v>49</v>
      </c>
      <c r="E52" s="33">
        <v>0</v>
      </c>
      <c r="F52" s="34">
        <v>0.24</v>
      </c>
      <c r="G52" s="24">
        <v>192</v>
      </c>
      <c r="H52" s="24">
        <v>10000</v>
      </c>
      <c r="I52" s="24" t="s">
        <v>18</v>
      </c>
      <c r="J52" s="4">
        <v>0</v>
      </c>
      <c r="K52" s="24">
        <v>0</v>
      </c>
      <c r="L52" s="24">
        <v>0</v>
      </c>
      <c r="M52" s="24">
        <v>0</v>
      </c>
      <c r="N52" s="24">
        <v>0</v>
      </c>
      <c r="O52" s="4">
        <v>0</v>
      </c>
      <c r="P52" s="24">
        <v>0</v>
      </c>
      <c r="Q52" s="24">
        <v>0</v>
      </c>
      <c r="R52" s="24">
        <v>0</v>
      </c>
      <c r="S52" s="5">
        <v>0</v>
      </c>
      <c r="T52" s="24">
        <f t="shared" si="3"/>
        <v>9600000</v>
      </c>
      <c r="U52" s="24">
        <f t="shared" si="4"/>
        <v>0</v>
      </c>
      <c r="V52" s="35">
        <f>T52</f>
        <v>9600000</v>
      </c>
      <c r="W52" s="36">
        <f>U52</f>
        <v>0</v>
      </c>
      <c r="X52" s="3"/>
      <c r="Y52" s="3"/>
    </row>
    <row r="53" spans="1:25" x14ac:dyDescent="0.25">
      <c r="A53" s="23" t="s">
        <v>50</v>
      </c>
      <c r="B53" s="24" t="s">
        <v>46</v>
      </c>
      <c r="C53" s="24" t="s">
        <v>17</v>
      </c>
      <c r="D53" s="24" t="s">
        <v>51</v>
      </c>
      <c r="E53" s="33">
        <v>0</v>
      </c>
      <c r="F53" s="34">
        <v>0.27</v>
      </c>
      <c r="G53" s="24">
        <v>192</v>
      </c>
      <c r="H53" s="24">
        <v>10000</v>
      </c>
      <c r="I53" s="24" t="s">
        <v>18</v>
      </c>
      <c r="J53" s="4">
        <v>15</v>
      </c>
      <c r="K53" s="24">
        <v>0</v>
      </c>
      <c r="L53" s="24">
        <v>0</v>
      </c>
      <c r="M53" s="24">
        <v>0</v>
      </c>
      <c r="N53" s="24">
        <v>0</v>
      </c>
      <c r="O53" s="4">
        <v>1</v>
      </c>
      <c r="P53" s="24">
        <v>0</v>
      </c>
      <c r="Q53" s="24">
        <v>0</v>
      </c>
      <c r="R53" s="24">
        <v>0</v>
      </c>
      <c r="S53" s="5">
        <v>0</v>
      </c>
      <c r="T53" s="24">
        <f t="shared" si="3"/>
        <v>9600000</v>
      </c>
      <c r="U53" s="24">
        <f t="shared" si="4"/>
        <v>1</v>
      </c>
      <c r="V53" s="37"/>
      <c r="W53" s="38"/>
      <c r="X53" s="3"/>
      <c r="Y53" s="3"/>
    </row>
    <row r="54" spans="1:25" x14ac:dyDescent="0.25">
      <c r="A54" s="23" t="s">
        <v>52</v>
      </c>
      <c r="B54" s="24" t="s">
        <v>46</v>
      </c>
      <c r="C54" s="24" t="s">
        <v>17</v>
      </c>
      <c r="D54" s="24" t="s">
        <v>51</v>
      </c>
      <c r="E54" s="33">
        <v>0</v>
      </c>
      <c r="F54" s="34">
        <v>0.27</v>
      </c>
      <c r="G54" s="24">
        <v>192</v>
      </c>
      <c r="H54" s="24">
        <v>10000</v>
      </c>
      <c r="I54" s="24" t="s">
        <v>18</v>
      </c>
      <c r="J54" s="4">
        <v>0</v>
      </c>
      <c r="K54" s="24">
        <v>0</v>
      </c>
      <c r="L54" s="24">
        <v>0</v>
      </c>
      <c r="M54" s="24">
        <v>1</v>
      </c>
      <c r="N54" s="24">
        <v>0</v>
      </c>
      <c r="O54" s="4">
        <v>0</v>
      </c>
      <c r="P54" s="24">
        <v>0</v>
      </c>
      <c r="Q54" s="24">
        <v>0</v>
      </c>
      <c r="R54" s="24">
        <v>1</v>
      </c>
      <c r="S54" s="5">
        <v>0</v>
      </c>
      <c r="T54" s="24">
        <f t="shared" si="3"/>
        <v>9600000</v>
      </c>
      <c r="U54" s="24">
        <f t="shared" si="4"/>
        <v>1</v>
      </c>
      <c r="V54" s="37"/>
      <c r="W54" s="38"/>
      <c r="X54" s="3"/>
      <c r="Y54" s="3"/>
    </row>
    <row r="55" spans="1:25" x14ac:dyDescent="0.25">
      <c r="A55" s="23" t="s">
        <v>53</v>
      </c>
      <c r="B55" s="24" t="s">
        <v>46</v>
      </c>
      <c r="C55" s="24" t="s">
        <v>17</v>
      </c>
      <c r="D55" s="24" t="s">
        <v>51</v>
      </c>
      <c r="E55" s="33">
        <v>0</v>
      </c>
      <c r="F55" s="34">
        <v>0.27</v>
      </c>
      <c r="G55" s="24">
        <v>192</v>
      </c>
      <c r="H55" s="24">
        <v>10000</v>
      </c>
      <c r="I55" s="24" t="s">
        <v>18</v>
      </c>
      <c r="J55" s="4">
        <v>0</v>
      </c>
      <c r="K55" s="24">
        <v>0</v>
      </c>
      <c r="L55" s="24">
        <v>0</v>
      </c>
      <c r="M55" s="24">
        <v>0</v>
      </c>
      <c r="N55" s="24">
        <v>0</v>
      </c>
      <c r="O55" s="4">
        <v>0</v>
      </c>
      <c r="P55" s="24">
        <v>0</v>
      </c>
      <c r="Q55" s="24">
        <v>0</v>
      </c>
      <c r="R55" s="24">
        <v>0</v>
      </c>
      <c r="S55" s="5">
        <v>0</v>
      </c>
      <c r="T55" s="24">
        <f t="shared" si="3"/>
        <v>9600000</v>
      </c>
      <c r="U55" s="24">
        <f t="shared" si="4"/>
        <v>0</v>
      </c>
      <c r="V55" s="37"/>
      <c r="W55" s="38"/>
      <c r="X55" s="3"/>
      <c r="Y55" s="3"/>
    </row>
    <row r="56" spans="1:25" x14ac:dyDescent="0.25">
      <c r="A56" s="23" t="s">
        <v>54</v>
      </c>
      <c r="B56" s="24" t="s">
        <v>46</v>
      </c>
      <c r="C56" s="24" t="s">
        <v>17</v>
      </c>
      <c r="D56" s="24" t="s">
        <v>51</v>
      </c>
      <c r="E56" s="33">
        <v>0</v>
      </c>
      <c r="F56" s="34">
        <v>0.27</v>
      </c>
      <c r="G56" s="24">
        <v>192</v>
      </c>
      <c r="H56" s="24">
        <v>10000</v>
      </c>
      <c r="I56" s="24" t="s">
        <v>18</v>
      </c>
      <c r="J56" s="4">
        <v>0</v>
      </c>
      <c r="K56" s="24">
        <v>0</v>
      </c>
      <c r="L56" s="24">
        <v>0</v>
      </c>
      <c r="M56" s="24">
        <v>0</v>
      </c>
      <c r="N56" s="24">
        <v>0</v>
      </c>
      <c r="O56" s="4">
        <v>0</v>
      </c>
      <c r="P56" s="24">
        <v>0</v>
      </c>
      <c r="Q56" s="24">
        <v>0</v>
      </c>
      <c r="R56" s="24">
        <v>0</v>
      </c>
      <c r="S56" s="5">
        <v>0</v>
      </c>
      <c r="T56" s="24">
        <f t="shared" si="3"/>
        <v>9600000</v>
      </c>
      <c r="U56" s="24">
        <f t="shared" si="4"/>
        <v>0</v>
      </c>
      <c r="V56" s="35">
        <f>SUM(T53:T56)</f>
        <v>38400000</v>
      </c>
      <c r="W56" s="36">
        <f>SUM(U53:U56)</f>
        <v>2</v>
      </c>
      <c r="X56" s="3"/>
      <c r="Y56" s="3"/>
    </row>
    <row r="57" spans="1:25" x14ac:dyDescent="0.25">
      <c r="A57" s="21" t="s">
        <v>55</v>
      </c>
      <c r="B57" s="22" t="s">
        <v>46</v>
      </c>
      <c r="C57" s="22" t="s">
        <v>17</v>
      </c>
      <c r="D57" s="22"/>
      <c r="E57" s="28">
        <v>0</v>
      </c>
      <c r="F57" s="27">
        <v>0.28999999999999998</v>
      </c>
      <c r="G57" s="22">
        <v>32</v>
      </c>
      <c r="H57" s="22">
        <v>10000</v>
      </c>
      <c r="I57" s="22" t="s">
        <v>27</v>
      </c>
      <c r="J57" s="29">
        <v>6</v>
      </c>
      <c r="K57" s="22">
        <v>8</v>
      </c>
      <c r="L57" s="22">
        <v>0</v>
      </c>
      <c r="M57" s="22">
        <v>3</v>
      </c>
      <c r="N57" s="22">
        <v>4</v>
      </c>
      <c r="O57" s="29">
        <v>2</v>
      </c>
      <c r="P57" s="22">
        <v>4</v>
      </c>
      <c r="Q57" s="22">
        <v>0</v>
      </c>
      <c r="R57" s="22">
        <v>3</v>
      </c>
      <c r="S57" s="30">
        <v>4</v>
      </c>
      <c r="T57" s="22">
        <f t="shared" si="3"/>
        <v>1600000</v>
      </c>
      <c r="U57" s="22">
        <f t="shared" si="4"/>
        <v>13</v>
      </c>
      <c r="V57" s="31">
        <f>T57</f>
        <v>1600000</v>
      </c>
      <c r="W57" s="32">
        <f>U57</f>
        <v>13</v>
      </c>
      <c r="X57" s="3"/>
      <c r="Y57" s="3"/>
    </row>
    <row r="58" spans="1:25" x14ac:dyDescent="0.25">
      <c r="A58" s="23" t="s">
        <v>56</v>
      </c>
      <c r="B58" s="24" t="s">
        <v>46</v>
      </c>
      <c r="C58" s="24" t="s">
        <v>17</v>
      </c>
      <c r="D58" s="24"/>
      <c r="E58" s="34">
        <v>0</v>
      </c>
      <c r="F58" s="33">
        <v>0.28999999999999998</v>
      </c>
      <c r="G58" s="24">
        <v>64</v>
      </c>
      <c r="H58" s="24">
        <v>10000</v>
      </c>
      <c r="I58" s="24" t="s">
        <v>27</v>
      </c>
      <c r="J58" s="4">
        <v>15</v>
      </c>
      <c r="K58" s="24">
        <v>0</v>
      </c>
      <c r="L58" s="24">
        <v>3</v>
      </c>
      <c r="M58" s="24">
        <v>0</v>
      </c>
      <c r="N58" s="24">
        <v>0</v>
      </c>
      <c r="O58" s="4">
        <v>1</v>
      </c>
      <c r="P58" s="24">
        <v>0</v>
      </c>
      <c r="Q58" s="24">
        <v>3</v>
      </c>
      <c r="R58" s="24">
        <v>0</v>
      </c>
      <c r="S58" s="5">
        <v>0</v>
      </c>
      <c r="T58" s="24">
        <f t="shared" si="3"/>
        <v>3200000</v>
      </c>
      <c r="U58" s="24">
        <f t="shared" si="4"/>
        <v>4</v>
      </c>
      <c r="V58" s="35">
        <f t="shared" ref="V58:V63" si="5">T58</f>
        <v>3200000</v>
      </c>
      <c r="W58" s="36">
        <f t="shared" ref="W58:W63" si="6">U58</f>
        <v>4</v>
      </c>
      <c r="X58" s="3"/>
      <c r="Y58" s="3"/>
    </row>
    <row r="59" spans="1:25" x14ac:dyDescent="0.25">
      <c r="A59" s="23" t="s">
        <v>57</v>
      </c>
      <c r="B59" s="24" t="s">
        <v>46</v>
      </c>
      <c r="C59" s="24" t="s">
        <v>17</v>
      </c>
      <c r="D59" s="24"/>
      <c r="E59" s="34">
        <v>0</v>
      </c>
      <c r="F59" s="33">
        <v>0.28999999999999998</v>
      </c>
      <c r="G59" s="24">
        <v>128</v>
      </c>
      <c r="H59" s="24">
        <v>10000</v>
      </c>
      <c r="I59" s="24" t="s">
        <v>27</v>
      </c>
      <c r="J59" s="4">
        <v>0</v>
      </c>
      <c r="K59" s="24">
        <v>0</v>
      </c>
      <c r="L59" s="24">
        <v>0</v>
      </c>
      <c r="M59" s="24">
        <v>0</v>
      </c>
      <c r="N59" s="24">
        <v>0</v>
      </c>
      <c r="O59" s="4">
        <v>0</v>
      </c>
      <c r="P59" s="24">
        <v>0</v>
      </c>
      <c r="Q59" s="24">
        <v>0</v>
      </c>
      <c r="R59" s="24">
        <v>0</v>
      </c>
      <c r="S59" s="5">
        <v>0</v>
      </c>
      <c r="T59" s="24">
        <f t="shared" si="3"/>
        <v>6400000</v>
      </c>
      <c r="U59" s="24">
        <f t="shared" si="4"/>
        <v>0</v>
      </c>
      <c r="V59" s="35">
        <f t="shared" si="5"/>
        <v>6400000</v>
      </c>
      <c r="W59" s="36">
        <f t="shared" si="6"/>
        <v>0</v>
      </c>
    </row>
    <row r="60" spans="1:25" x14ac:dyDescent="0.25">
      <c r="A60" s="23" t="s">
        <v>58</v>
      </c>
      <c r="B60" s="24" t="s">
        <v>46</v>
      </c>
      <c r="C60" s="24" t="s">
        <v>17</v>
      </c>
      <c r="D60" s="24"/>
      <c r="E60" s="34">
        <v>0</v>
      </c>
      <c r="F60" s="33">
        <v>0.28999999999999998</v>
      </c>
      <c r="G60" s="24">
        <v>192</v>
      </c>
      <c r="H60" s="24">
        <v>10000</v>
      </c>
      <c r="I60" s="24" t="s">
        <v>27</v>
      </c>
      <c r="J60" s="4">
        <v>0</v>
      </c>
      <c r="K60" s="24">
        <v>0</v>
      </c>
      <c r="L60" s="24">
        <v>0</v>
      </c>
      <c r="M60" s="24">
        <v>0</v>
      </c>
      <c r="N60" s="24">
        <v>0</v>
      </c>
      <c r="O60" s="4">
        <v>0</v>
      </c>
      <c r="P60" s="24">
        <v>0</v>
      </c>
      <c r="Q60" s="24">
        <v>0</v>
      </c>
      <c r="R60" s="24">
        <v>0</v>
      </c>
      <c r="S60" s="5">
        <v>0</v>
      </c>
      <c r="T60" s="24">
        <f t="shared" si="3"/>
        <v>9600000</v>
      </c>
      <c r="U60" s="24">
        <f t="shared" si="4"/>
        <v>0</v>
      </c>
      <c r="V60" s="35">
        <f t="shared" si="5"/>
        <v>9600000</v>
      </c>
      <c r="W60" s="36">
        <f t="shared" si="6"/>
        <v>0</v>
      </c>
    </row>
    <row r="61" spans="1:25" x14ac:dyDescent="0.25">
      <c r="A61" s="23" t="s">
        <v>59</v>
      </c>
      <c r="B61" s="24" t="s">
        <v>46</v>
      </c>
      <c r="C61" s="24" t="s">
        <v>17</v>
      </c>
      <c r="D61" s="24"/>
      <c r="E61" s="34">
        <v>0</v>
      </c>
      <c r="F61" s="33">
        <v>0.28999999999999998</v>
      </c>
      <c r="G61" s="24">
        <v>32</v>
      </c>
      <c r="H61" s="24">
        <v>10000</v>
      </c>
      <c r="I61" s="24" t="s">
        <v>32</v>
      </c>
      <c r="J61" s="4">
        <v>2</v>
      </c>
      <c r="K61" s="24">
        <v>1</v>
      </c>
      <c r="L61" s="24">
        <v>0</v>
      </c>
      <c r="M61" s="24">
        <v>3</v>
      </c>
      <c r="N61" s="24">
        <v>1</v>
      </c>
      <c r="O61" s="4">
        <v>2</v>
      </c>
      <c r="P61" s="24">
        <v>1</v>
      </c>
      <c r="Q61" s="24">
        <v>0</v>
      </c>
      <c r="R61" s="24">
        <v>1</v>
      </c>
      <c r="S61" s="5">
        <v>1</v>
      </c>
      <c r="T61" s="24">
        <f t="shared" si="3"/>
        <v>1600000</v>
      </c>
      <c r="U61" s="24">
        <f t="shared" si="4"/>
        <v>5</v>
      </c>
      <c r="V61" s="35">
        <f t="shared" si="5"/>
        <v>1600000</v>
      </c>
      <c r="W61" s="36">
        <f t="shared" si="6"/>
        <v>5</v>
      </c>
    </row>
    <row r="62" spans="1:25" x14ac:dyDescent="0.25">
      <c r="A62" s="23" t="s">
        <v>60</v>
      </c>
      <c r="B62" s="24" t="s">
        <v>46</v>
      </c>
      <c r="C62" s="24" t="s">
        <v>17</v>
      </c>
      <c r="D62" s="24"/>
      <c r="E62" s="34">
        <v>0</v>
      </c>
      <c r="F62" s="33">
        <v>0.28999999999999998</v>
      </c>
      <c r="G62" s="24">
        <v>64</v>
      </c>
      <c r="H62" s="24">
        <v>10000</v>
      </c>
      <c r="I62" s="24" t="s">
        <v>32</v>
      </c>
      <c r="J62" s="4">
        <v>3</v>
      </c>
      <c r="K62" s="24">
        <v>0</v>
      </c>
      <c r="L62" s="24">
        <v>1</v>
      </c>
      <c r="M62" s="24">
        <v>2</v>
      </c>
      <c r="N62" s="24">
        <v>0</v>
      </c>
      <c r="O62" s="4">
        <v>1</v>
      </c>
      <c r="P62" s="24">
        <v>0</v>
      </c>
      <c r="Q62" s="24">
        <v>1</v>
      </c>
      <c r="R62" s="24">
        <v>2</v>
      </c>
      <c r="S62" s="5">
        <v>0</v>
      </c>
      <c r="T62" s="24">
        <f t="shared" si="3"/>
        <v>3200000</v>
      </c>
      <c r="U62" s="24">
        <f t="shared" si="4"/>
        <v>4</v>
      </c>
      <c r="V62" s="35">
        <f t="shared" si="5"/>
        <v>3200000</v>
      </c>
      <c r="W62" s="36">
        <f t="shared" si="6"/>
        <v>4</v>
      </c>
    </row>
    <row r="63" spans="1:25" x14ac:dyDescent="0.25">
      <c r="A63" s="23" t="s">
        <v>61</v>
      </c>
      <c r="B63" s="24" t="s">
        <v>46</v>
      </c>
      <c r="C63" s="24" t="s">
        <v>17</v>
      </c>
      <c r="D63" s="24"/>
      <c r="E63" s="34">
        <v>0</v>
      </c>
      <c r="F63" s="33">
        <v>0.28999999999999998</v>
      </c>
      <c r="G63" s="24">
        <v>128</v>
      </c>
      <c r="H63" s="24">
        <v>10000</v>
      </c>
      <c r="I63" s="24" t="s">
        <v>32</v>
      </c>
      <c r="J63" s="4">
        <v>0</v>
      </c>
      <c r="K63" s="24">
        <v>0</v>
      </c>
      <c r="L63" s="24">
        <v>0</v>
      </c>
      <c r="M63" s="24">
        <v>0</v>
      </c>
      <c r="N63" s="24">
        <v>0</v>
      </c>
      <c r="O63" s="4">
        <v>0</v>
      </c>
      <c r="P63" s="24">
        <v>0</v>
      </c>
      <c r="Q63" s="24">
        <v>0</v>
      </c>
      <c r="R63" s="24">
        <v>0</v>
      </c>
      <c r="S63" s="5">
        <v>0</v>
      </c>
      <c r="T63" s="24">
        <f t="shared" si="3"/>
        <v>6400000</v>
      </c>
      <c r="U63" s="24">
        <f t="shared" si="4"/>
        <v>0</v>
      </c>
      <c r="V63" s="35">
        <f t="shared" si="5"/>
        <v>6400000</v>
      </c>
      <c r="W63" s="36">
        <f t="shared" si="6"/>
        <v>0</v>
      </c>
    </row>
    <row r="64" spans="1:25" x14ac:dyDescent="0.25">
      <c r="A64" s="25" t="s">
        <v>62</v>
      </c>
      <c r="B64" s="26" t="s">
        <v>46</v>
      </c>
      <c r="C64" s="26" t="s">
        <v>17</v>
      </c>
      <c r="D64" s="26"/>
      <c r="E64" s="40">
        <v>0</v>
      </c>
      <c r="F64" s="39">
        <v>0.28999999999999998</v>
      </c>
      <c r="G64" s="26">
        <v>192</v>
      </c>
      <c r="H64" s="26">
        <v>10000</v>
      </c>
      <c r="I64" s="26" t="s">
        <v>32</v>
      </c>
      <c r="J64" s="41">
        <v>0</v>
      </c>
      <c r="K64" s="26">
        <v>0</v>
      </c>
      <c r="L64" s="26">
        <v>0</v>
      </c>
      <c r="M64" s="26">
        <v>0</v>
      </c>
      <c r="N64" s="26">
        <v>0</v>
      </c>
      <c r="O64" s="41">
        <v>0</v>
      </c>
      <c r="P64" s="26">
        <v>0</v>
      </c>
      <c r="Q64" s="26">
        <v>0</v>
      </c>
      <c r="R64" s="26">
        <v>0</v>
      </c>
      <c r="S64" s="42">
        <v>0</v>
      </c>
      <c r="T64" s="26">
        <f t="shared" si="3"/>
        <v>9600000</v>
      </c>
      <c r="U64" s="26">
        <f t="shared" si="4"/>
        <v>0</v>
      </c>
      <c r="V64" s="43">
        <f>T64</f>
        <v>9600000</v>
      </c>
      <c r="W64" s="44">
        <f>U64</f>
        <v>0</v>
      </c>
    </row>
    <row r="67" spans="2:18" x14ac:dyDescent="0.25">
      <c r="D67" t="s">
        <v>37</v>
      </c>
      <c r="G67">
        <v>96</v>
      </c>
      <c r="H67" t="s">
        <v>38</v>
      </c>
    </row>
    <row r="68" spans="2:18" x14ac:dyDescent="0.25">
      <c r="B68" t="s">
        <v>39</v>
      </c>
      <c r="C68" t="s">
        <v>0</v>
      </c>
      <c r="D68" t="s">
        <v>39</v>
      </c>
      <c r="E68" t="s">
        <v>0</v>
      </c>
      <c r="G68" t="s">
        <v>63</v>
      </c>
      <c r="N68" t="s">
        <v>64</v>
      </c>
    </row>
    <row r="69" spans="2:18" x14ac:dyDescent="0.25">
      <c r="B69">
        <v>60000</v>
      </c>
      <c r="C69">
        <v>3</v>
      </c>
      <c r="D69">
        <v>60000</v>
      </c>
      <c r="E69">
        <v>3</v>
      </c>
      <c r="G69" t="s">
        <v>7</v>
      </c>
      <c r="H69" t="s">
        <v>41</v>
      </c>
      <c r="I69" t="s">
        <v>42</v>
      </c>
      <c r="J69" t="s">
        <v>39</v>
      </c>
      <c r="K69" t="s">
        <v>0</v>
      </c>
      <c r="N69" t="s">
        <v>7</v>
      </c>
      <c r="P69" t="s">
        <v>42</v>
      </c>
      <c r="Q69" t="s">
        <v>39</v>
      </c>
      <c r="R69" t="s">
        <v>0</v>
      </c>
    </row>
    <row r="70" spans="2:18" x14ac:dyDescent="0.25">
      <c r="B70">
        <v>60000</v>
      </c>
      <c r="C70">
        <v>3</v>
      </c>
      <c r="D70">
        <v>60000</v>
      </c>
      <c r="E70">
        <v>3</v>
      </c>
      <c r="G70">
        <v>32</v>
      </c>
      <c r="H70">
        <v>0.375</v>
      </c>
      <c r="I70">
        <f>K70/J70*1000000</f>
        <v>3.125</v>
      </c>
      <c r="J70">
        <f>V61</f>
        <v>1600000</v>
      </c>
      <c r="K70">
        <f>W61</f>
        <v>5</v>
      </c>
      <c r="N70">
        <v>32</v>
      </c>
      <c r="O70">
        <v>0.375</v>
      </c>
      <c r="Q70" s="19"/>
      <c r="R70" s="19"/>
    </row>
    <row r="71" spans="2:18" x14ac:dyDescent="0.25">
      <c r="B71">
        <v>60000</v>
      </c>
      <c r="C71">
        <v>6</v>
      </c>
      <c r="G71">
        <v>64</v>
      </c>
      <c r="H71">
        <v>0.75</v>
      </c>
      <c r="I71">
        <f t="shared" ref="I71:I73" si="7">K71/J71*1000000</f>
        <v>1.25</v>
      </c>
      <c r="J71">
        <f t="shared" ref="J71:K71" si="8">V62</f>
        <v>3200000</v>
      </c>
      <c r="K71">
        <f t="shared" si="8"/>
        <v>4</v>
      </c>
      <c r="N71">
        <v>64</v>
      </c>
      <c r="O71">
        <v>0.75</v>
      </c>
      <c r="Q71" s="19"/>
      <c r="R71" s="19"/>
    </row>
    <row r="72" spans="2:18" x14ac:dyDescent="0.25">
      <c r="B72">
        <v>60000</v>
      </c>
      <c r="C72">
        <v>3</v>
      </c>
      <c r="D72">
        <v>120000</v>
      </c>
      <c r="E72">
        <v>9</v>
      </c>
      <c r="G72">
        <v>128</v>
      </c>
      <c r="H72">
        <v>1</v>
      </c>
      <c r="I72">
        <f t="shared" si="7"/>
        <v>0</v>
      </c>
      <c r="J72">
        <f t="shared" ref="J72:K72" si="9">V63</f>
        <v>6400000</v>
      </c>
      <c r="K72">
        <f t="shared" si="9"/>
        <v>0</v>
      </c>
      <c r="N72">
        <v>128</v>
      </c>
      <c r="O72">
        <v>1</v>
      </c>
      <c r="Q72" s="19"/>
      <c r="R72" s="19"/>
    </row>
    <row r="73" spans="2:18" x14ac:dyDescent="0.25">
      <c r="B73">
        <v>120000</v>
      </c>
      <c r="C73">
        <v>1</v>
      </c>
      <c r="D73">
        <v>120000</v>
      </c>
      <c r="E73">
        <v>1</v>
      </c>
      <c r="G73">
        <v>192</v>
      </c>
      <c r="H73">
        <v>2</v>
      </c>
      <c r="I73">
        <f t="shared" si="7"/>
        <v>0</v>
      </c>
      <c r="J73">
        <f t="shared" ref="J73:K73" si="10">V64</f>
        <v>9600000</v>
      </c>
      <c r="K73">
        <f t="shared" si="10"/>
        <v>0</v>
      </c>
      <c r="N73">
        <v>192</v>
      </c>
      <c r="O73">
        <v>2</v>
      </c>
      <c r="P73">
        <f t="shared" ref="P73" si="11">R73/Q73*1000000</f>
        <v>2.9166666666666665</v>
      </c>
      <c r="Q73">
        <f>V51</f>
        <v>9600000</v>
      </c>
      <c r="R73">
        <f>W51</f>
        <v>28</v>
      </c>
    </row>
    <row r="74" spans="2:18" x14ac:dyDescent="0.25">
      <c r="B74">
        <v>120000</v>
      </c>
      <c r="C74">
        <v>4</v>
      </c>
      <c r="D74">
        <v>120000</v>
      </c>
      <c r="E74">
        <v>4</v>
      </c>
    </row>
    <row r="75" spans="2:18" x14ac:dyDescent="0.25">
      <c r="B75">
        <v>120000</v>
      </c>
      <c r="C75">
        <v>5</v>
      </c>
      <c r="G75" t="s">
        <v>65</v>
      </c>
      <c r="N75" t="s">
        <v>66</v>
      </c>
    </row>
    <row r="76" spans="2:18" x14ac:dyDescent="0.25">
      <c r="B76">
        <v>120000</v>
      </c>
      <c r="C76">
        <v>7</v>
      </c>
      <c r="D76">
        <v>240000</v>
      </c>
      <c r="E76">
        <v>12</v>
      </c>
      <c r="G76" t="s">
        <v>7</v>
      </c>
      <c r="I76" t="s">
        <v>42</v>
      </c>
      <c r="J76" t="s">
        <v>39</v>
      </c>
      <c r="K76" t="s">
        <v>0</v>
      </c>
      <c r="N76" t="s">
        <v>7</v>
      </c>
      <c r="P76" t="s">
        <v>42</v>
      </c>
      <c r="Q76" t="s">
        <v>39</v>
      </c>
      <c r="R76" t="s">
        <v>0</v>
      </c>
    </row>
    <row r="77" spans="2:18" x14ac:dyDescent="0.25">
      <c r="B77">
        <v>160000</v>
      </c>
      <c r="C77">
        <v>3</v>
      </c>
      <c r="D77">
        <v>160000</v>
      </c>
      <c r="E77">
        <v>3</v>
      </c>
      <c r="G77">
        <v>32</v>
      </c>
      <c r="H77">
        <v>0.375</v>
      </c>
      <c r="I77" s="18">
        <f>K77/J77*1000000</f>
        <v>8.125</v>
      </c>
      <c r="J77">
        <f>V57</f>
        <v>1600000</v>
      </c>
      <c r="K77">
        <f>W57</f>
        <v>13</v>
      </c>
      <c r="N77">
        <v>32</v>
      </c>
      <c r="O77">
        <v>0.375</v>
      </c>
      <c r="P77" s="20"/>
      <c r="Q77" s="20"/>
      <c r="R77" s="20"/>
    </row>
    <row r="78" spans="2:18" x14ac:dyDescent="0.25">
      <c r="B78">
        <v>160000</v>
      </c>
      <c r="C78">
        <v>2</v>
      </c>
      <c r="D78">
        <v>160000</v>
      </c>
      <c r="E78">
        <v>2</v>
      </c>
      <c r="G78">
        <v>64</v>
      </c>
      <c r="H78">
        <v>0.75</v>
      </c>
      <c r="I78" s="18">
        <f t="shared" ref="I78:I80" si="12">K78/J78*1000000</f>
        <v>1.25</v>
      </c>
      <c r="J78">
        <f t="shared" ref="J78:K78" si="13">V58</f>
        <v>3200000</v>
      </c>
      <c r="K78">
        <f t="shared" si="13"/>
        <v>4</v>
      </c>
      <c r="N78">
        <v>64</v>
      </c>
      <c r="O78">
        <v>0.75</v>
      </c>
      <c r="P78" s="20"/>
      <c r="Q78" s="20"/>
      <c r="R78" s="20"/>
    </row>
    <row r="79" spans="2:18" x14ac:dyDescent="0.25">
      <c r="B79">
        <v>160000</v>
      </c>
      <c r="C79">
        <v>4</v>
      </c>
      <c r="G79">
        <v>128</v>
      </c>
      <c r="H79">
        <v>1</v>
      </c>
      <c r="I79" s="18">
        <f t="shared" si="12"/>
        <v>0</v>
      </c>
      <c r="J79">
        <f t="shared" ref="J79:K79" si="14">V59</f>
        <v>6400000</v>
      </c>
      <c r="K79">
        <f t="shared" si="14"/>
        <v>0</v>
      </c>
      <c r="N79">
        <v>128</v>
      </c>
      <c r="O79">
        <v>1</v>
      </c>
      <c r="P79" s="20"/>
      <c r="Q79" s="20"/>
      <c r="R79" s="20"/>
    </row>
    <row r="80" spans="2:18" x14ac:dyDescent="0.25">
      <c r="B80">
        <v>160000</v>
      </c>
      <c r="C80">
        <v>6</v>
      </c>
      <c r="D80">
        <v>320000</v>
      </c>
      <c r="E80">
        <v>10</v>
      </c>
      <c r="G80">
        <v>192</v>
      </c>
      <c r="H80">
        <v>2</v>
      </c>
      <c r="I80" s="18">
        <f t="shared" si="12"/>
        <v>0</v>
      </c>
      <c r="J80">
        <f t="shared" ref="J80:K80" si="15">V60</f>
        <v>9600000</v>
      </c>
      <c r="K80">
        <f t="shared" si="15"/>
        <v>0</v>
      </c>
      <c r="N80">
        <v>192</v>
      </c>
      <c r="O80">
        <v>2</v>
      </c>
      <c r="P80">
        <f t="shared" ref="P80" si="16">R80/Q80*1000000</f>
        <v>5.2083333333333336E-2</v>
      </c>
      <c r="Q80">
        <f>V56</f>
        <v>38400000</v>
      </c>
      <c r="R80">
        <f>W56</f>
        <v>2</v>
      </c>
    </row>
    <row r="81" spans="2:18" x14ac:dyDescent="0.25">
      <c r="B81">
        <v>320000</v>
      </c>
      <c r="C81">
        <v>2</v>
      </c>
      <c r="D81">
        <v>320000</v>
      </c>
      <c r="E81">
        <v>2</v>
      </c>
    </row>
    <row r="82" spans="2:18" x14ac:dyDescent="0.25">
      <c r="B82">
        <v>320000</v>
      </c>
      <c r="C82">
        <v>0</v>
      </c>
      <c r="D82">
        <v>320000</v>
      </c>
      <c r="E82">
        <v>0</v>
      </c>
      <c r="G82" t="s">
        <v>67</v>
      </c>
      <c r="N82" t="s">
        <v>68</v>
      </c>
    </row>
    <row r="83" spans="2:18" x14ac:dyDescent="0.25">
      <c r="B83">
        <v>320000</v>
      </c>
      <c r="C83">
        <v>3</v>
      </c>
      <c r="G83" t="s">
        <v>7</v>
      </c>
      <c r="I83" t="s">
        <v>42</v>
      </c>
      <c r="J83" t="s">
        <v>39</v>
      </c>
      <c r="K83" t="s">
        <v>0</v>
      </c>
      <c r="N83" t="s">
        <v>7</v>
      </c>
      <c r="P83" t="s">
        <v>42</v>
      </c>
      <c r="Q83" t="s">
        <v>39</v>
      </c>
      <c r="R83" t="s">
        <v>0</v>
      </c>
    </row>
    <row r="84" spans="2:18" x14ac:dyDescent="0.25">
      <c r="B84">
        <v>320000</v>
      </c>
      <c r="C84">
        <v>3</v>
      </c>
      <c r="D84">
        <v>640000</v>
      </c>
      <c r="E84">
        <v>6</v>
      </c>
      <c r="G84">
        <v>32</v>
      </c>
      <c r="H84">
        <v>0.375</v>
      </c>
      <c r="I84" s="18">
        <f>K84/J84*1000000</f>
        <v>0.89285714285714279</v>
      </c>
      <c r="J84">
        <f>V39</f>
        <v>5600000</v>
      </c>
      <c r="K84" s="17">
        <f>W39</f>
        <v>5</v>
      </c>
      <c r="N84">
        <v>32</v>
      </c>
      <c r="O84">
        <v>0.375</v>
      </c>
      <c r="P84" s="20"/>
      <c r="Q84" s="20"/>
      <c r="R84" s="20"/>
    </row>
    <row r="85" spans="2:18" x14ac:dyDescent="0.25">
      <c r="G85">
        <v>64</v>
      </c>
      <c r="H85">
        <v>0.75</v>
      </c>
      <c r="I85" s="18">
        <f t="shared" ref="I85:I87" si="17">K85/J85*1000000</f>
        <v>0.46875</v>
      </c>
      <c r="J85">
        <f>V41</f>
        <v>6400000</v>
      </c>
      <c r="K85">
        <f>W41</f>
        <v>3</v>
      </c>
      <c r="N85">
        <v>64</v>
      </c>
      <c r="O85">
        <v>0.75</v>
      </c>
      <c r="P85" s="20"/>
      <c r="Q85" s="20"/>
      <c r="R85" s="20"/>
    </row>
    <row r="86" spans="2:18" x14ac:dyDescent="0.25">
      <c r="G86">
        <v>128</v>
      </c>
      <c r="H86">
        <v>1</v>
      </c>
      <c r="I86" s="18">
        <f t="shared" si="17"/>
        <v>7.2115384615384609E-2</v>
      </c>
      <c r="J86">
        <f>V48</f>
        <v>41600000</v>
      </c>
      <c r="K86">
        <f>W48</f>
        <v>3</v>
      </c>
      <c r="N86">
        <v>128</v>
      </c>
      <c r="O86">
        <v>1</v>
      </c>
      <c r="P86" s="20"/>
      <c r="Q86" s="20"/>
      <c r="R86" s="20"/>
    </row>
    <row r="87" spans="2:18" x14ac:dyDescent="0.25">
      <c r="G87">
        <v>192</v>
      </c>
      <c r="H87">
        <v>2</v>
      </c>
      <c r="I87" s="18">
        <f t="shared" si="17"/>
        <v>5.2083333333333336E-2</v>
      </c>
      <c r="J87">
        <f>V50</f>
        <v>19200000</v>
      </c>
      <c r="K87">
        <f>W50</f>
        <v>1</v>
      </c>
      <c r="N87">
        <v>192</v>
      </c>
      <c r="O87">
        <v>2</v>
      </c>
      <c r="P87">
        <f t="shared" ref="P87" si="18">R87/Q87*1000000</f>
        <v>0</v>
      </c>
      <c r="Q87">
        <f>V52</f>
        <v>9600000</v>
      </c>
      <c r="R87">
        <f>W52</f>
        <v>0</v>
      </c>
    </row>
  </sheetData>
  <sortState ref="A36:T50">
    <sortCondition ref="G36:G50"/>
  </sortState>
  <mergeCells count="7">
    <mergeCell ref="J1:N1"/>
    <mergeCell ref="T1:X1"/>
    <mergeCell ref="Y1:Z1"/>
    <mergeCell ref="O1:S1"/>
    <mergeCell ref="J34:N34"/>
    <mergeCell ref="O34:S34"/>
    <mergeCell ref="Y34:Z34"/>
  </mergeCells>
  <phoneticPr fontId="2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Potato Storage</vt:lpstr>
      <vt:lpstr>Fast System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2023-11-29T12:22:49Z</dcterms:created>
  <dcterms:modified xsi:type="dcterms:W3CDTF">2023-11-29T12:23:00Z</dcterms:modified>
  <cp:category/>
  <cp:contentStatus/>
</cp:coreProperties>
</file>