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amewerxca-my.sharepoint.com/personal/dan_framewerx_ca/Documents/"/>
    </mc:Choice>
  </mc:AlternateContent>
  <xr:revisionPtr revIDLastSave="13" documentId="8_{98685941-4034-489A-9A99-8BF08189BE65}" xr6:coauthVersionLast="47" xr6:coauthVersionMax="47" xr10:uidLastSave="{BE680BDD-4EC7-4E42-BBDD-74C788E0D591}"/>
  <bookViews>
    <workbookView xWindow="-120" yWindow="-120" windowWidth="38640" windowHeight="21240" xr2:uid="{A6FDF911-1398-4F39-B753-5CF2B487D9DF}"/>
  </bookViews>
  <sheets>
    <sheet name="Plex plus Produ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0" i="1" l="1"/>
  <c r="AM10" i="1" s="1"/>
  <c r="AK9" i="1"/>
  <c r="AF61" i="1"/>
  <c r="U61" i="1"/>
  <c r="J61" i="1"/>
  <c r="AF59" i="1"/>
  <c r="U59" i="1"/>
  <c r="J59" i="1"/>
  <c r="AF57" i="1"/>
  <c r="U57" i="1"/>
  <c r="J57" i="1"/>
  <c r="AF55" i="1"/>
  <c r="U55" i="1"/>
  <c r="J55" i="1"/>
  <c r="AF53" i="1"/>
  <c r="U53" i="1"/>
  <c r="J53" i="1"/>
  <c r="AF51" i="1"/>
  <c r="U51" i="1"/>
  <c r="U65" i="1" s="1"/>
  <c r="J51" i="1"/>
  <c r="AF49" i="1"/>
  <c r="U49" i="1"/>
  <c r="J49" i="1"/>
  <c r="AF47" i="1"/>
  <c r="U47" i="1"/>
  <c r="J47" i="1"/>
  <c r="AF45" i="1"/>
  <c r="U45" i="1"/>
  <c r="J45" i="1"/>
  <c r="AF43" i="1"/>
  <c r="U43" i="1"/>
  <c r="J43" i="1"/>
  <c r="AF41" i="1"/>
  <c r="U41" i="1"/>
  <c r="J41" i="1"/>
  <c r="AF39" i="1"/>
  <c r="U39" i="1"/>
  <c r="J39" i="1"/>
  <c r="AF37" i="1"/>
  <c r="U37" i="1"/>
  <c r="J37" i="1"/>
  <c r="AF35" i="1"/>
  <c r="U35" i="1"/>
  <c r="J35" i="1"/>
  <c r="AF33" i="1"/>
  <c r="U33" i="1"/>
  <c r="J33" i="1"/>
  <c r="AF31" i="1"/>
  <c r="U31" i="1"/>
  <c r="J31" i="1"/>
  <c r="AF29" i="1"/>
  <c r="U29" i="1"/>
  <c r="J29" i="1"/>
  <c r="AF27" i="1"/>
  <c r="U27" i="1"/>
  <c r="J27" i="1"/>
  <c r="AF25" i="1"/>
  <c r="U25" i="1"/>
  <c r="J25" i="1"/>
  <c r="AF23" i="1"/>
  <c r="U23" i="1"/>
  <c r="J23" i="1"/>
  <c r="AF21" i="1"/>
  <c r="U21" i="1"/>
  <c r="J21" i="1"/>
  <c r="AF19" i="1"/>
  <c r="U19" i="1"/>
  <c r="J19" i="1"/>
  <c r="AF17" i="1"/>
  <c r="U17" i="1"/>
  <c r="J17" i="1"/>
  <c r="AF15" i="1"/>
  <c r="U15" i="1"/>
  <c r="J15" i="1"/>
  <c r="AF13" i="1"/>
  <c r="U13" i="1"/>
  <c r="J13" i="1"/>
  <c r="AF11" i="1"/>
  <c r="U11" i="1"/>
  <c r="J11" i="1"/>
  <c r="AM9" i="1"/>
  <c r="AF9" i="1"/>
  <c r="U9" i="1"/>
  <c r="J9" i="1"/>
  <c r="AK8" i="1"/>
  <c r="AF7" i="1"/>
  <c r="U7" i="1"/>
  <c r="J7" i="1"/>
  <c r="AF5" i="1"/>
  <c r="AF65" i="1" s="1"/>
  <c r="U5" i="1"/>
  <c r="J5" i="1"/>
  <c r="J65" i="1" s="1"/>
  <c r="P72" i="1" l="1"/>
  <c r="AK6" i="1"/>
</calcChain>
</file>

<file path=xl/sharedStrings.xml><?xml version="1.0" encoding="utf-8"?>
<sst xmlns="http://schemas.openxmlformats.org/spreadsheetml/2006/main" count="143" uniqueCount="47">
  <si>
    <t>Storage Controller 1 - ZFS2</t>
  </si>
  <si>
    <t>Drive Size</t>
  </si>
  <si>
    <t>Node 1</t>
  </si>
  <si>
    <t>Node 2</t>
  </si>
  <si>
    <t>Node 3</t>
  </si>
  <si>
    <t>Capacity</t>
  </si>
  <si>
    <t>Node 4</t>
  </si>
  <si>
    <t>Node 5</t>
  </si>
  <si>
    <t>Node 6</t>
  </si>
  <si>
    <t>Node 7</t>
  </si>
  <si>
    <t>Node 8</t>
  </si>
  <si>
    <t>Node 9</t>
  </si>
  <si>
    <t>Parity Drive</t>
  </si>
  <si>
    <t>Bay</t>
  </si>
  <si>
    <t>vDev</t>
  </si>
  <si>
    <t>Hot Spare</t>
  </si>
  <si>
    <t>TiB Total Capacity</t>
  </si>
  <si>
    <t>Total Drives</t>
  </si>
  <si>
    <t>Drives Parity</t>
  </si>
  <si>
    <t>Drives Hot Spares</t>
  </si>
  <si>
    <t>Spare</t>
  </si>
  <si>
    <t>Ctrl A</t>
  </si>
  <si>
    <t>Port 1</t>
  </si>
  <si>
    <t xml:space="preserve"> Controler 1</t>
  </si>
  <si>
    <t>Crtl B</t>
  </si>
  <si>
    <t>Port 2</t>
  </si>
  <si>
    <t>HBA Controler 1</t>
  </si>
  <si>
    <t>60 x 6TB (5.47TiB)</t>
  </si>
  <si>
    <t>Port 3</t>
  </si>
  <si>
    <t>Port 4</t>
  </si>
  <si>
    <t xml:space="preserve"> Controler 2</t>
  </si>
  <si>
    <t>HBA Controler 2</t>
  </si>
  <si>
    <t xml:space="preserve"> Controler 3</t>
  </si>
  <si>
    <t>Cisco UCS c240M5 - CPU 2x6150 18-Core Xeon Gold - RAM 768GB</t>
  </si>
  <si>
    <t>Dual Xeon Gold 6150 CPU</t>
  </si>
  <si>
    <t>768GB RAM PC4-2666V DDR4</t>
  </si>
  <si>
    <t>Controller 4</t>
  </si>
  <si>
    <t>TrueNas Scale 13</t>
  </si>
  <si>
    <t>Qnty</t>
  </si>
  <si>
    <t>Description</t>
  </si>
  <si>
    <t>240GB M.2 SSD</t>
  </si>
  <si>
    <r>
      <t xml:space="preserve">960 GB SSD SATA </t>
    </r>
    <r>
      <rPr>
        <b/>
        <sz val="11"/>
        <color theme="1"/>
        <rFont val="Calibri"/>
        <family val="2"/>
        <scheme val="minor"/>
      </rPr>
      <t>(READ CACHE)</t>
    </r>
  </si>
  <si>
    <r>
      <t xml:space="preserve">375 GB NVMe SSD Intel Optave P4800x </t>
    </r>
    <r>
      <rPr>
        <b/>
        <sz val="11"/>
        <color theme="1"/>
        <rFont val="Calibri"/>
        <family val="2"/>
        <scheme val="minor"/>
      </rPr>
      <t>(sLog)</t>
    </r>
  </si>
  <si>
    <t>590TiB Usable</t>
  </si>
  <si>
    <t>Storage Server 1</t>
  </si>
  <si>
    <t>Storage Server 2</t>
  </si>
  <si>
    <t>Storage Controller 2 - ZFS2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</si>
</sst>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164" fontId="0" fillId="0" borderId="0" xfId="1" applyNumberFormat="1" applyFont="1"/>
    <xf numFmtId="9" fontId="0" fillId="0" borderId="0" xfId="2" applyFont="1"/>
    <xf numFmtId="1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0" xfId="0" applyFont="1" applyAlignment="1">
      <alignment horizontal="center" vertical="center" textRotation="180" wrapText="1"/>
    </xf>
    <xf numFmtId="0" fontId="3" fillId="0" borderId="0" xfId="0" applyFont="1" applyAlignment="1">
      <alignment horizontal="center" vertical="center" textRotation="180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/>
    <xf numFmtId="0" fontId="2" fillId="0" borderId="5" xfId="0" applyFont="1" applyBorder="1" applyAlignment="1">
      <alignment horizontal="center" vertical="center" textRotation="180"/>
    </xf>
    <xf numFmtId="0" fontId="0" fillId="0" borderId="3" xfId="0" applyBorder="1" applyAlignment="1">
      <alignment horizontal="center" vertical="center" textRotation="180"/>
    </xf>
    <xf numFmtId="0" fontId="4" fillId="0" borderId="0" xfId="0" applyFont="1" applyAlignment="1">
      <alignment horizontal="center" vertical="center" textRotation="180"/>
    </xf>
    <xf numFmtId="0" fontId="5" fillId="0" borderId="0" xfId="0" applyFont="1" applyAlignment="1">
      <alignment horizontal="center" vertical="center" textRotation="18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 textRotation="180"/>
    </xf>
    <xf numFmtId="0" fontId="4" fillId="0" borderId="5" xfId="0" applyFont="1" applyBorder="1" applyAlignment="1">
      <alignment vertical="center" textRotation="180"/>
    </xf>
    <xf numFmtId="0" fontId="0" fillId="0" borderId="9" xfId="0" applyBorder="1"/>
    <xf numFmtId="0" fontId="0" fillId="0" borderId="10" xfId="0" applyBorder="1"/>
    <xf numFmtId="0" fontId="0" fillId="0" borderId="2" xfId="0" applyBorder="1" applyAlignment="1">
      <alignment vertical="center"/>
    </xf>
    <xf numFmtId="0" fontId="0" fillId="0" borderId="11" xfId="0" applyBorder="1" applyAlignment="1">
      <alignment horizontal="center" vertical="center" textRotation="180"/>
    </xf>
    <xf numFmtId="0" fontId="6" fillId="0" borderId="0" xfId="0" applyFont="1"/>
    <xf numFmtId="0" fontId="4" fillId="0" borderId="0" xfId="0" applyFont="1" applyAlignment="1">
      <alignment vertical="center" textRotation="180"/>
    </xf>
    <xf numFmtId="0" fontId="4" fillId="0" borderId="10" xfId="0" applyFont="1" applyBorder="1" applyAlignment="1">
      <alignment vertical="center" textRotation="180"/>
    </xf>
    <xf numFmtId="0" fontId="4" fillId="0" borderId="11" xfId="0" applyFont="1" applyBorder="1" applyAlignment="1">
      <alignment vertical="center" textRotation="180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/>
    </xf>
    <xf numFmtId="0" fontId="0" fillId="0" borderId="0" xfId="0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72</xdr:row>
      <xdr:rowOff>87923</xdr:rowOff>
    </xdr:from>
    <xdr:to>
      <xdr:col>9</xdr:col>
      <xdr:colOff>600807</xdr:colOff>
      <xdr:row>72</xdr:row>
      <xdr:rowOff>87923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7A144B3-701D-4066-BDBA-56573D997DC0}"/>
            </a:ext>
          </a:extLst>
        </xdr:cNvPr>
        <xdr:cNvCxnSpPr/>
      </xdr:nvCxnSpPr>
      <xdr:spPr>
        <a:xfrm>
          <a:off x="2895600" y="13822973"/>
          <a:ext cx="204860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73</xdr:row>
      <xdr:rowOff>124557</xdr:rowOff>
    </xdr:from>
    <xdr:to>
      <xdr:col>9</xdr:col>
      <xdr:colOff>600807</xdr:colOff>
      <xdr:row>77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04D161C-3FD7-4147-B020-7C03D36E4293}"/>
            </a:ext>
          </a:extLst>
        </xdr:cNvPr>
        <xdr:cNvCxnSpPr/>
      </xdr:nvCxnSpPr>
      <xdr:spPr>
        <a:xfrm flipV="1">
          <a:off x="2924175" y="14059632"/>
          <a:ext cx="2020032" cy="7612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74</xdr:row>
      <xdr:rowOff>87923</xdr:rowOff>
    </xdr:from>
    <xdr:to>
      <xdr:col>10</xdr:col>
      <xdr:colOff>0</xdr:colOff>
      <xdr:row>82</xdr:row>
      <xdr:rowOff>76200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2F06A4E-9824-46E4-9E5B-10C38B5FA750}"/>
            </a:ext>
          </a:extLst>
        </xdr:cNvPr>
        <xdr:cNvCxnSpPr/>
      </xdr:nvCxnSpPr>
      <xdr:spPr>
        <a:xfrm flipV="1">
          <a:off x="2933700" y="14213498"/>
          <a:ext cx="2019300" cy="158847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73</xdr:row>
      <xdr:rowOff>95250</xdr:rowOff>
    </xdr:from>
    <xdr:to>
      <xdr:col>10</xdr:col>
      <xdr:colOff>0</xdr:colOff>
      <xdr:row>80</xdr:row>
      <xdr:rowOff>51289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3663A2C-CB97-452A-B8EB-4064FF3D7C82}"/>
            </a:ext>
          </a:extLst>
        </xdr:cNvPr>
        <xdr:cNvCxnSpPr/>
      </xdr:nvCxnSpPr>
      <xdr:spPr>
        <a:xfrm>
          <a:off x="2895600" y="14030325"/>
          <a:ext cx="2057400" cy="1346689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78</xdr:row>
      <xdr:rowOff>73269</xdr:rowOff>
    </xdr:from>
    <xdr:to>
      <xdr:col>9</xdr:col>
      <xdr:colOff>600807</xdr:colOff>
      <xdr:row>81</xdr:row>
      <xdr:rowOff>109904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67F2B1F-1BAA-4783-81C6-E785F0574376}"/>
            </a:ext>
          </a:extLst>
        </xdr:cNvPr>
        <xdr:cNvCxnSpPr/>
      </xdr:nvCxnSpPr>
      <xdr:spPr>
        <a:xfrm>
          <a:off x="2895600" y="14998944"/>
          <a:ext cx="2048607" cy="63671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82</xdr:row>
      <xdr:rowOff>102577</xdr:rowOff>
    </xdr:from>
    <xdr:to>
      <xdr:col>9</xdr:col>
      <xdr:colOff>578827</xdr:colOff>
      <xdr:row>83</xdr:row>
      <xdr:rowOff>73270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187ED6A-C322-4141-9DB2-D0F966212BFA}"/>
            </a:ext>
          </a:extLst>
        </xdr:cNvPr>
        <xdr:cNvCxnSpPr/>
      </xdr:nvCxnSpPr>
      <xdr:spPr>
        <a:xfrm flipV="1">
          <a:off x="2895600" y="15828352"/>
          <a:ext cx="2026627" cy="170718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89</xdr:row>
      <xdr:rowOff>87923</xdr:rowOff>
    </xdr:from>
    <xdr:to>
      <xdr:col>9</xdr:col>
      <xdr:colOff>600807</xdr:colOff>
      <xdr:row>89</xdr:row>
      <xdr:rowOff>87923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C3F2F43-C365-4508-B734-75C51123001A}"/>
            </a:ext>
          </a:extLst>
        </xdr:cNvPr>
        <xdr:cNvCxnSpPr/>
      </xdr:nvCxnSpPr>
      <xdr:spPr>
        <a:xfrm>
          <a:off x="2895600" y="17194823"/>
          <a:ext cx="204860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200025</xdr:colOff>
      <xdr:row>90</xdr:row>
      <xdr:rowOff>124557</xdr:rowOff>
    </xdr:from>
    <xdr:to>
      <xdr:col>9</xdr:col>
      <xdr:colOff>600807</xdr:colOff>
      <xdr:row>94</xdr:row>
      <xdr:rowOff>114300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F803BD30-6DC0-4FFC-971B-FCDE363476B3}"/>
            </a:ext>
          </a:extLst>
        </xdr:cNvPr>
        <xdr:cNvCxnSpPr/>
      </xdr:nvCxnSpPr>
      <xdr:spPr>
        <a:xfrm flipV="1">
          <a:off x="2867025" y="17421957"/>
          <a:ext cx="2077182" cy="7803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91</xdr:row>
      <xdr:rowOff>87923</xdr:rowOff>
    </xdr:from>
    <xdr:to>
      <xdr:col>10</xdr:col>
      <xdr:colOff>0</xdr:colOff>
      <xdr:row>99</xdr:row>
      <xdr:rowOff>66675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ECB3B1E3-71F2-417F-8251-67CA707783A6}"/>
            </a:ext>
          </a:extLst>
        </xdr:cNvPr>
        <xdr:cNvCxnSpPr/>
      </xdr:nvCxnSpPr>
      <xdr:spPr>
        <a:xfrm flipV="1">
          <a:off x="2895600" y="17575823"/>
          <a:ext cx="2057400" cy="15599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90</xdr:row>
      <xdr:rowOff>95250</xdr:rowOff>
    </xdr:from>
    <xdr:to>
      <xdr:col>10</xdr:col>
      <xdr:colOff>0</xdr:colOff>
      <xdr:row>97</xdr:row>
      <xdr:rowOff>51289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3DFB54D3-982F-48B4-A0B6-B1E9FFE6747A}"/>
            </a:ext>
          </a:extLst>
        </xdr:cNvPr>
        <xdr:cNvCxnSpPr/>
      </xdr:nvCxnSpPr>
      <xdr:spPr>
        <a:xfrm>
          <a:off x="2895600" y="17392650"/>
          <a:ext cx="2057400" cy="1337164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95</xdr:row>
      <xdr:rowOff>73269</xdr:rowOff>
    </xdr:from>
    <xdr:to>
      <xdr:col>9</xdr:col>
      <xdr:colOff>600807</xdr:colOff>
      <xdr:row>98</xdr:row>
      <xdr:rowOff>109904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E8980EB1-A26A-47A5-9758-F535A5BDC5E3}"/>
            </a:ext>
          </a:extLst>
        </xdr:cNvPr>
        <xdr:cNvCxnSpPr/>
      </xdr:nvCxnSpPr>
      <xdr:spPr>
        <a:xfrm>
          <a:off x="2895600" y="18351744"/>
          <a:ext cx="2048607" cy="63671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99</xdr:row>
      <xdr:rowOff>102577</xdr:rowOff>
    </xdr:from>
    <xdr:to>
      <xdr:col>9</xdr:col>
      <xdr:colOff>578827</xdr:colOff>
      <xdr:row>100</xdr:row>
      <xdr:rowOff>73270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7A7367D3-7F28-4605-9CB9-234BA7D66BEC}"/>
            </a:ext>
          </a:extLst>
        </xdr:cNvPr>
        <xdr:cNvCxnSpPr/>
      </xdr:nvCxnSpPr>
      <xdr:spPr>
        <a:xfrm flipV="1">
          <a:off x="2895600" y="19171627"/>
          <a:ext cx="2026627" cy="161193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74</xdr:row>
      <xdr:rowOff>87923</xdr:rowOff>
    </xdr:from>
    <xdr:to>
      <xdr:col>27</xdr:col>
      <xdr:colOff>600807</xdr:colOff>
      <xdr:row>74</xdr:row>
      <xdr:rowOff>87923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31988ADE-EC93-4C79-83B4-ADD739E64F6B}"/>
            </a:ext>
          </a:extLst>
        </xdr:cNvPr>
        <xdr:cNvCxnSpPr/>
      </xdr:nvCxnSpPr>
      <xdr:spPr>
        <a:xfrm>
          <a:off x="11582400" y="14213498"/>
          <a:ext cx="167713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593480</xdr:colOff>
      <xdr:row>75</xdr:row>
      <xdr:rowOff>124557</xdr:rowOff>
    </xdr:from>
    <xdr:to>
      <xdr:col>27</xdr:col>
      <xdr:colOff>600807</xdr:colOff>
      <xdr:row>78</xdr:row>
      <xdr:rowOff>65943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1EE14698-5911-4CC5-8E4C-98F0799BC5BA}"/>
            </a:ext>
          </a:extLst>
        </xdr:cNvPr>
        <xdr:cNvCxnSpPr/>
      </xdr:nvCxnSpPr>
      <xdr:spPr>
        <a:xfrm flipV="1">
          <a:off x="11566280" y="14450157"/>
          <a:ext cx="1693252" cy="54146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76</xdr:row>
      <xdr:rowOff>87923</xdr:rowOff>
    </xdr:from>
    <xdr:to>
      <xdr:col>28</xdr:col>
      <xdr:colOff>0</xdr:colOff>
      <xdr:row>83</xdr:row>
      <xdr:rowOff>58616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0505455F-7EE4-4BB5-B736-6EFE329E3BD4}"/>
            </a:ext>
          </a:extLst>
        </xdr:cNvPr>
        <xdr:cNvCxnSpPr/>
      </xdr:nvCxnSpPr>
      <xdr:spPr>
        <a:xfrm flipV="1">
          <a:off x="11582400" y="14613548"/>
          <a:ext cx="1676400" cy="13708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75</xdr:row>
      <xdr:rowOff>95250</xdr:rowOff>
    </xdr:from>
    <xdr:to>
      <xdr:col>28</xdr:col>
      <xdr:colOff>0</xdr:colOff>
      <xdr:row>82</xdr:row>
      <xdr:rowOff>51289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57F70431-0E80-42C3-B0EB-727299758B45}"/>
            </a:ext>
          </a:extLst>
        </xdr:cNvPr>
        <xdr:cNvCxnSpPr/>
      </xdr:nvCxnSpPr>
      <xdr:spPr>
        <a:xfrm>
          <a:off x="11582400" y="14420850"/>
          <a:ext cx="1676400" cy="1356214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80</xdr:row>
      <xdr:rowOff>73269</xdr:rowOff>
    </xdr:from>
    <xdr:to>
      <xdr:col>27</xdr:col>
      <xdr:colOff>600807</xdr:colOff>
      <xdr:row>83</xdr:row>
      <xdr:rowOff>109904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3EC2969E-3810-4AED-BB29-E8A6F1F334F2}"/>
            </a:ext>
          </a:extLst>
        </xdr:cNvPr>
        <xdr:cNvCxnSpPr/>
      </xdr:nvCxnSpPr>
      <xdr:spPr>
        <a:xfrm>
          <a:off x="11582400" y="15398994"/>
          <a:ext cx="1677132" cy="63671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84</xdr:row>
      <xdr:rowOff>102577</xdr:rowOff>
    </xdr:from>
    <xdr:to>
      <xdr:col>27</xdr:col>
      <xdr:colOff>578827</xdr:colOff>
      <xdr:row>85</xdr:row>
      <xdr:rowOff>73270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E1E21859-75E5-44D5-ACE0-63CB26F2757E}"/>
            </a:ext>
          </a:extLst>
        </xdr:cNvPr>
        <xdr:cNvCxnSpPr/>
      </xdr:nvCxnSpPr>
      <xdr:spPr>
        <a:xfrm flipV="1">
          <a:off x="11582400" y="16218877"/>
          <a:ext cx="1674202" cy="170718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E8BF-220C-4775-A69B-97D5D97CD6B9}">
  <dimension ref="A2:AM107"/>
  <sheetViews>
    <sheetView tabSelected="1" zoomScaleNormal="100" workbookViewId="0">
      <selection activeCell="AK10" sqref="AK10"/>
    </sheetView>
  </sheetViews>
  <sheetFormatPr defaultRowHeight="15" x14ac:dyDescent="0.25"/>
  <cols>
    <col min="3" max="3" width="3.42578125" customWidth="1"/>
    <col min="6" max="6" width="3.42578125" customWidth="1"/>
    <col min="9" max="9" width="3.42578125" customWidth="1"/>
    <col min="11" max="11" width="3.42578125" customWidth="1"/>
    <col min="14" max="14" width="3.42578125" customWidth="1"/>
    <col min="17" max="17" width="3.42578125" customWidth="1"/>
    <col min="20" max="20" width="3.42578125" customWidth="1"/>
    <col min="22" max="22" width="3.42578125" customWidth="1"/>
    <col min="25" max="25" width="3.42578125" customWidth="1"/>
    <col min="28" max="28" width="3.42578125" customWidth="1"/>
    <col min="31" max="31" width="3.42578125" customWidth="1"/>
    <col min="35" max="35" width="10.7109375" customWidth="1"/>
    <col min="37" max="37" width="9.5703125" bestFit="1" customWidth="1"/>
    <col min="38" max="38" width="16.5703125" customWidth="1"/>
  </cols>
  <sheetData>
    <row r="2" spans="1:39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1" t="s">
        <v>46</v>
      </c>
      <c r="X2" s="1"/>
      <c r="Y2" s="1"/>
      <c r="Z2" s="1"/>
      <c r="AA2" s="1"/>
      <c r="AB2" s="1"/>
      <c r="AC2" s="1"/>
      <c r="AD2" s="1"/>
      <c r="AE2" s="1"/>
      <c r="AF2" s="1"/>
      <c r="AG2" s="2"/>
      <c r="AK2">
        <v>5.47</v>
      </c>
      <c r="AL2" t="s">
        <v>1</v>
      </c>
    </row>
    <row r="3" spans="1:39" x14ac:dyDescent="0.25">
      <c r="A3" s="1" t="s">
        <v>2</v>
      </c>
      <c r="B3" s="1"/>
      <c r="D3" s="1" t="s">
        <v>3</v>
      </c>
      <c r="E3" s="1"/>
      <c r="G3" s="1" t="s">
        <v>4</v>
      </c>
      <c r="H3" s="1"/>
      <c r="I3" s="2"/>
      <c r="J3" t="s">
        <v>5</v>
      </c>
      <c r="L3" s="1" t="s">
        <v>6</v>
      </c>
      <c r="M3" s="1"/>
      <c r="O3" s="1" t="s">
        <v>7</v>
      </c>
      <c r="P3" s="1"/>
      <c r="R3" s="1" t="s">
        <v>8</v>
      </c>
      <c r="S3" s="1"/>
      <c r="U3" t="s">
        <v>5</v>
      </c>
      <c r="W3" s="1" t="s">
        <v>9</v>
      </c>
      <c r="X3" s="1"/>
      <c r="Z3" s="1" t="s">
        <v>10</v>
      </c>
      <c r="AA3" s="1"/>
      <c r="AC3" s="1" t="s">
        <v>11</v>
      </c>
      <c r="AD3" s="1"/>
      <c r="AF3" t="s">
        <v>5</v>
      </c>
      <c r="AH3" s="1"/>
      <c r="AI3" s="1"/>
      <c r="AK3" s="3"/>
      <c r="AL3" t="s">
        <v>12</v>
      </c>
    </row>
    <row r="4" spans="1:39" x14ac:dyDescent="0.25">
      <c r="A4" s="2" t="s">
        <v>13</v>
      </c>
      <c r="B4" s="2" t="s">
        <v>14</v>
      </c>
      <c r="D4" s="2" t="s">
        <v>13</v>
      </c>
      <c r="E4" s="2" t="s">
        <v>14</v>
      </c>
      <c r="G4" s="2" t="s">
        <v>13</v>
      </c>
      <c r="H4" s="2" t="s">
        <v>14</v>
      </c>
      <c r="I4" s="2"/>
      <c r="L4" s="2" t="s">
        <v>13</v>
      </c>
      <c r="M4" s="2" t="s">
        <v>14</v>
      </c>
      <c r="O4" s="2" t="s">
        <v>13</v>
      </c>
      <c r="P4" s="2" t="s">
        <v>14</v>
      </c>
      <c r="R4" s="2" t="s">
        <v>13</v>
      </c>
      <c r="S4" s="2" t="s">
        <v>14</v>
      </c>
      <c r="W4" s="2" t="s">
        <v>13</v>
      </c>
      <c r="X4" s="2" t="s">
        <v>14</v>
      </c>
      <c r="Z4" s="2" t="s">
        <v>13</v>
      </c>
      <c r="AA4" s="2" t="s">
        <v>14</v>
      </c>
      <c r="AC4" s="2" t="s">
        <v>13</v>
      </c>
      <c r="AD4" s="2" t="s">
        <v>14</v>
      </c>
      <c r="AH4" s="2"/>
      <c r="AI4" s="2"/>
      <c r="AK4" s="4"/>
      <c r="AL4" t="s">
        <v>15</v>
      </c>
    </row>
    <row r="5" spans="1:39" x14ac:dyDescent="0.25">
      <c r="A5">
        <v>1</v>
      </c>
      <c r="B5">
        <v>1</v>
      </c>
      <c r="D5">
        <v>1</v>
      </c>
      <c r="E5">
        <v>1</v>
      </c>
      <c r="G5">
        <v>1</v>
      </c>
      <c r="H5" s="3">
        <v>1</v>
      </c>
      <c r="J5">
        <f>(COUNT(B5,B6,E5,E6)*$AK$2)</f>
        <v>21.88</v>
      </c>
      <c r="L5">
        <v>1</v>
      </c>
      <c r="M5">
        <v>1</v>
      </c>
      <c r="O5">
        <v>1</v>
      </c>
      <c r="P5">
        <v>1</v>
      </c>
      <c r="R5">
        <v>1</v>
      </c>
      <c r="S5" s="3">
        <v>1</v>
      </c>
      <c r="U5">
        <f>(COUNT(M5,M6,P5,P6)*$AK$2)</f>
        <v>21.88</v>
      </c>
      <c r="W5">
        <v>1</v>
      </c>
      <c r="X5">
        <v>1</v>
      </c>
      <c r="Z5">
        <v>1</v>
      </c>
      <c r="AA5">
        <v>1</v>
      </c>
      <c r="AC5">
        <v>1</v>
      </c>
      <c r="AD5" s="3">
        <v>1</v>
      </c>
      <c r="AF5">
        <f>(COUNT(X5,X6,AA5,AA6)*$AK$2)</f>
        <v>21.88</v>
      </c>
    </row>
    <row r="6" spans="1:39" x14ac:dyDescent="0.25">
      <c r="A6">
        <v>2</v>
      </c>
      <c r="B6">
        <v>1</v>
      </c>
      <c r="D6">
        <v>2</v>
      </c>
      <c r="E6">
        <v>1</v>
      </c>
      <c r="G6">
        <v>2</v>
      </c>
      <c r="H6" s="3">
        <v>1</v>
      </c>
      <c r="L6">
        <v>2</v>
      </c>
      <c r="M6">
        <v>1</v>
      </c>
      <c r="O6">
        <v>2</v>
      </c>
      <c r="P6">
        <v>1</v>
      </c>
      <c r="R6">
        <v>2</v>
      </c>
      <c r="S6" s="3">
        <v>1</v>
      </c>
      <c r="W6">
        <v>2</v>
      </c>
      <c r="X6">
        <v>1</v>
      </c>
      <c r="Z6">
        <v>2</v>
      </c>
      <c r="AA6">
        <v>1</v>
      </c>
      <c r="AC6">
        <v>2</v>
      </c>
      <c r="AD6" s="3">
        <v>1</v>
      </c>
      <c r="AK6" s="5">
        <f>AF65+U65+J65</f>
        <v>1859.8</v>
      </c>
      <c r="AL6" t="s">
        <v>16</v>
      </c>
    </row>
    <row r="7" spans="1:39" x14ac:dyDescent="0.25">
      <c r="A7">
        <v>3</v>
      </c>
      <c r="B7">
        <v>2</v>
      </c>
      <c r="D7">
        <v>3</v>
      </c>
      <c r="E7">
        <v>2</v>
      </c>
      <c r="G7">
        <v>3</v>
      </c>
      <c r="H7" s="3">
        <v>2</v>
      </c>
      <c r="J7">
        <f>(COUNT(B7,B8,E7,E8)*$AK$2)</f>
        <v>21.88</v>
      </c>
      <c r="L7">
        <v>3</v>
      </c>
      <c r="M7">
        <v>2</v>
      </c>
      <c r="O7">
        <v>3</v>
      </c>
      <c r="P7">
        <v>2</v>
      </c>
      <c r="R7">
        <v>3</v>
      </c>
      <c r="S7" s="3">
        <v>2</v>
      </c>
      <c r="U7">
        <f>(COUNT(M7,M8,P7,P8)*$AK$2)</f>
        <v>21.88</v>
      </c>
      <c r="W7">
        <v>3</v>
      </c>
      <c r="X7">
        <v>2</v>
      </c>
      <c r="Z7">
        <v>3</v>
      </c>
      <c r="AA7">
        <v>2</v>
      </c>
      <c r="AC7">
        <v>3</v>
      </c>
      <c r="AD7" s="3">
        <v>2</v>
      </c>
      <c r="AF7">
        <f>(COUNT(X7,X8,AA7,AA8)*$AK$2)</f>
        <v>21.88</v>
      </c>
    </row>
    <row r="8" spans="1:39" x14ac:dyDescent="0.25">
      <c r="A8">
        <v>4</v>
      </c>
      <c r="B8">
        <v>2</v>
      </c>
      <c r="D8">
        <v>4</v>
      </c>
      <c r="E8">
        <v>2</v>
      </c>
      <c r="G8">
        <v>4</v>
      </c>
      <c r="H8" s="3">
        <v>2</v>
      </c>
      <c r="L8">
        <v>4</v>
      </c>
      <c r="M8">
        <v>2</v>
      </c>
      <c r="O8">
        <v>4</v>
      </c>
      <c r="P8">
        <v>2</v>
      </c>
      <c r="R8">
        <v>4</v>
      </c>
      <c r="S8" s="3">
        <v>2</v>
      </c>
      <c r="W8">
        <v>4</v>
      </c>
      <c r="X8">
        <v>2</v>
      </c>
      <c r="Z8">
        <v>4</v>
      </c>
      <c r="AA8">
        <v>2</v>
      </c>
      <c r="AC8">
        <v>4</v>
      </c>
      <c r="AD8" s="3">
        <v>2</v>
      </c>
      <c r="AK8">
        <f>60*9</f>
        <v>540</v>
      </c>
      <c r="AL8" t="s">
        <v>17</v>
      </c>
    </row>
    <row r="9" spans="1:39" x14ac:dyDescent="0.25">
      <c r="A9">
        <v>5</v>
      </c>
      <c r="B9">
        <v>3</v>
      </c>
      <c r="D9">
        <v>5</v>
      </c>
      <c r="E9">
        <v>3</v>
      </c>
      <c r="G9">
        <v>5</v>
      </c>
      <c r="H9" s="3">
        <v>3</v>
      </c>
      <c r="J9">
        <f>(COUNT(B9,B10,E9,E10)*$AK$2)</f>
        <v>21.88</v>
      </c>
      <c r="L9">
        <v>5</v>
      </c>
      <c r="M9">
        <v>3</v>
      </c>
      <c r="O9">
        <v>5</v>
      </c>
      <c r="P9">
        <v>3</v>
      </c>
      <c r="R9">
        <v>5</v>
      </c>
      <c r="S9" s="3">
        <v>3</v>
      </c>
      <c r="U9">
        <f>(COUNT(M9,M10,P9,P10)*$AK$2)</f>
        <v>21.88</v>
      </c>
      <c r="W9">
        <v>5</v>
      </c>
      <c r="X9">
        <v>3</v>
      </c>
      <c r="Z9">
        <v>5</v>
      </c>
      <c r="AA9">
        <v>3</v>
      </c>
      <c r="AC9">
        <v>5</v>
      </c>
      <c r="AD9" s="3">
        <v>3</v>
      </c>
      <c r="AF9">
        <f>(COUNT(X9,X10,AA9,AA10)*$AK$2)</f>
        <v>21.88</v>
      </c>
      <c r="AK9">
        <f>COUNT(AD5:AD58,S5:S62,H5:H62)</f>
        <v>170</v>
      </c>
      <c r="AL9" t="s">
        <v>18</v>
      </c>
      <c r="AM9" s="6">
        <f>AK9/(AK8-AK10)</f>
        <v>0.33333333333333331</v>
      </c>
    </row>
    <row r="10" spans="1:39" x14ac:dyDescent="0.25">
      <c r="A10">
        <v>6</v>
      </c>
      <c r="B10">
        <v>3</v>
      </c>
      <c r="D10">
        <v>6</v>
      </c>
      <c r="E10">
        <v>3</v>
      </c>
      <c r="G10">
        <v>6</v>
      </c>
      <c r="H10" s="3">
        <v>3</v>
      </c>
      <c r="L10">
        <v>6</v>
      </c>
      <c r="M10">
        <v>3</v>
      </c>
      <c r="O10">
        <v>6</v>
      </c>
      <c r="P10">
        <v>3</v>
      </c>
      <c r="R10">
        <v>6</v>
      </c>
      <c r="S10" s="3">
        <v>3</v>
      </c>
      <c r="W10">
        <v>6</v>
      </c>
      <c r="X10">
        <v>3</v>
      </c>
      <c r="Z10">
        <v>6</v>
      </c>
      <c r="AA10">
        <v>3</v>
      </c>
      <c r="AC10">
        <v>6</v>
      </c>
      <c r="AD10" s="3">
        <v>3</v>
      </c>
      <c r="AK10">
        <f>12+18</f>
        <v>30</v>
      </c>
      <c r="AL10" t="s">
        <v>19</v>
      </c>
      <c r="AM10" s="6">
        <f>AK10/AK8</f>
        <v>5.5555555555555552E-2</v>
      </c>
    </row>
    <row r="11" spans="1:39" x14ac:dyDescent="0.25">
      <c r="A11">
        <v>7</v>
      </c>
      <c r="B11">
        <v>4</v>
      </c>
      <c r="D11">
        <v>7</v>
      </c>
      <c r="E11">
        <v>4</v>
      </c>
      <c r="G11">
        <v>7</v>
      </c>
      <c r="H11" s="3">
        <v>4</v>
      </c>
      <c r="J11">
        <f>(COUNT(B11,B12,E11,E12)*$AK$2)</f>
        <v>21.88</v>
      </c>
      <c r="L11">
        <v>7</v>
      </c>
      <c r="M11">
        <v>4</v>
      </c>
      <c r="O11">
        <v>7</v>
      </c>
      <c r="P11">
        <v>4</v>
      </c>
      <c r="R11">
        <v>7</v>
      </c>
      <c r="S11" s="3">
        <v>4</v>
      </c>
      <c r="U11">
        <f>(COUNT(M11,M12,P11,P12)*$AK$2)</f>
        <v>21.88</v>
      </c>
      <c r="W11">
        <v>7</v>
      </c>
      <c r="X11">
        <v>4</v>
      </c>
      <c r="Z11">
        <v>7</v>
      </c>
      <c r="AA11">
        <v>4</v>
      </c>
      <c r="AC11">
        <v>7</v>
      </c>
      <c r="AD11" s="3">
        <v>4</v>
      </c>
      <c r="AF11">
        <f>(COUNT(X11,X12,AA11,AA12)*$AK$2)</f>
        <v>21.88</v>
      </c>
    </row>
    <row r="12" spans="1:39" x14ac:dyDescent="0.25">
      <c r="A12">
        <v>8</v>
      </c>
      <c r="B12">
        <v>4</v>
      </c>
      <c r="D12">
        <v>8</v>
      </c>
      <c r="E12">
        <v>4</v>
      </c>
      <c r="G12">
        <v>8</v>
      </c>
      <c r="H12" s="3">
        <v>4</v>
      </c>
      <c r="L12">
        <v>8</v>
      </c>
      <c r="M12">
        <v>4</v>
      </c>
      <c r="O12">
        <v>8</v>
      </c>
      <c r="P12">
        <v>4</v>
      </c>
      <c r="R12">
        <v>8</v>
      </c>
      <c r="S12" s="3">
        <v>4</v>
      </c>
      <c r="W12">
        <v>8</v>
      </c>
      <c r="X12">
        <v>4</v>
      </c>
      <c r="Z12">
        <v>8</v>
      </c>
      <c r="AA12">
        <v>4</v>
      </c>
      <c r="AC12">
        <v>8</v>
      </c>
      <c r="AD12" s="3">
        <v>4</v>
      </c>
    </row>
    <row r="13" spans="1:39" x14ac:dyDescent="0.25">
      <c r="A13">
        <v>9</v>
      </c>
      <c r="B13">
        <v>5</v>
      </c>
      <c r="D13">
        <v>9</v>
      </c>
      <c r="E13">
        <v>5</v>
      </c>
      <c r="G13">
        <v>9</v>
      </c>
      <c r="H13" s="3">
        <v>5</v>
      </c>
      <c r="J13">
        <f>(COUNT(B13,B14,E13,E14)*$AK$2)</f>
        <v>21.88</v>
      </c>
      <c r="L13">
        <v>9</v>
      </c>
      <c r="M13">
        <v>5</v>
      </c>
      <c r="O13">
        <v>9</v>
      </c>
      <c r="P13">
        <v>5</v>
      </c>
      <c r="R13">
        <v>9</v>
      </c>
      <c r="S13" s="3">
        <v>5</v>
      </c>
      <c r="U13">
        <f>(COUNT(M13,M14,P13,P14)*$AK$2)</f>
        <v>21.88</v>
      </c>
      <c r="W13">
        <v>9</v>
      </c>
      <c r="X13">
        <v>5</v>
      </c>
      <c r="Z13">
        <v>9</v>
      </c>
      <c r="AA13">
        <v>5</v>
      </c>
      <c r="AC13">
        <v>9</v>
      </c>
      <c r="AD13" s="3">
        <v>5</v>
      </c>
      <c r="AF13">
        <f>(COUNT(X13,X14,AA13,AA14)*$AK$2)</f>
        <v>21.88</v>
      </c>
    </row>
    <row r="14" spans="1:39" x14ac:dyDescent="0.25">
      <c r="A14">
        <v>10</v>
      </c>
      <c r="B14">
        <v>5</v>
      </c>
      <c r="D14">
        <v>10</v>
      </c>
      <c r="E14">
        <v>5</v>
      </c>
      <c r="G14">
        <v>10</v>
      </c>
      <c r="H14" s="3">
        <v>5</v>
      </c>
      <c r="L14">
        <v>10</v>
      </c>
      <c r="M14">
        <v>5</v>
      </c>
      <c r="O14">
        <v>10</v>
      </c>
      <c r="P14">
        <v>5</v>
      </c>
      <c r="R14">
        <v>10</v>
      </c>
      <c r="S14" s="3">
        <v>5</v>
      </c>
      <c r="W14">
        <v>10</v>
      </c>
      <c r="X14">
        <v>5</v>
      </c>
      <c r="Z14">
        <v>10</v>
      </c>
      <c r="AA14">
        <v>5</v>
      </c>
      <c r="AC14">
        <v>10</v>
      </c>
      <c r="AD14" s="3">
        <v>5</v>
      </c>
    </row>
    <row r="15" spans="1:39" x14ac:dyDescent="0.25">
      <c r="A15">
        <v>11</v>
      </c>
      <c r="B15">
        <v>6</v>
      </c>
      <c r="D15">
        <v>11</v>
      </c>
      <c r="E15">
        <v>6</v>
      </c>
      <c r="G15">
        <v>11</v>
      </c>
      <c r="H15" s="3">
        <v>6</v>
      </c>
      <c r="J15">
        <f>(COUNT(B15,B16,E15,E16)*$AK$2)</f>
        <v>21.88</v>
      </c>
      <c r="L15">
        <v>11</v>
      </c>
      <c r="M15">
        <v>6</v>
      </c>
      <c r="O15">
        <v>11</v>
      </c>
      <c r="P15">
        <v>6</v>
      </c>
      <c r="R15">
        <v>11</v>
      </c>
      <c r="S15" s="3">
        <v>6</v>
      </c>
      <c r="U15">
        <f>(COUNT(M15,M16,P15,P16)*$AK$2)</f>
        <v>21.88</v>
      </c>
      <c r="W15">
        <v>11</v>
      </c>
      <c r="X15">
        <v>6</v>
      </c>
      <c r="Z15">
        <v>11</v>
      </c>
      <c r="AA15">
        <v>6</v>
      </c>
      <c r="AC15">
        <v>11</v>
      </c>
      <c r="AD15" s="3">
        <v>6</v>
      </c>
      <c r="AF15">
        <f>(COUNT(X15,X16,AA15,AA16)*$AK$2)</f>
        <v>21.88</v>
      </c>
      <c r="AM15" s="7"/>
    </row>
    <row r="16" spans="1:39" x14ac:dyDescent="0.25">
      <c r="A16">
        <v>12</v>
      </c>
      <c r="B16">
        <v>6</v>
      </c>
      <c r="D16">
        <v>12</v>
      </c>
      <c r="E16">
        <v>6</v>
      </c>
      <c r="G16">
        <v>12</v>
      </c>
      <c r="H16" s="3">
        <v>6</v>
      </c>
      <c r="L16">
        <v>12</v>
      </c>
      <c r="M16">
        <v>6</v>
      </c>
      <c r="O16">
        <v>12</v>
      </c>
      <c r="P16">
        <v>6</v>
      </c>
      <c r="R16">
        <v>12</v>
      </c>
      <c r="S16" s="3">
        <v>6</v>
      </c>
      <c r="W16">
        <v>12</v>
      </c>
      <c r="X16">
        <v>6</v>
      </c>
      <c r="Z16">
        <v>12</v>
      </c>
      <c r="AA16">
        <v>6</v>
      </c>
      <c r="AC16">
        <v>12</v>
      </c>
      <c r="AD16" s="3">
        <v>6</v>
      </c>
    </row>
    <row r="17" spans="1:39" x14ac:dyDescent="0.25">
      <c r="A17">
        <v>13</v>
      </c>
      <c r="B17">
        <v>7</v>
      </c>
      <c r="D17">
        <v>13</v>
      </c>
      <c r="E17">
        <v>7</v>
      </c>
      <c r="G17">
        <v>13</v>
      </c>
      <c r="H17" s="3">
        <v>7</v>
      </c>
      <c r="J17">
        <f>(COUNT(B17,B18,E17,E18)*$AK$2)</f>
        <v>21.88</v>
      </c>
      <c r="L17">
        <v>13</v>
      </c>
      <c r="M17">
        <v>7</v>
      </c>
      <c r="O17">
        <v>13</v>
      </c>
      <c r="P17">
        <v>7</v>
      </c>
      <c r="R17">
        <v>13</v>
      </c>
      <c r="S17" s="3">
        <v>7</v>
      </c>
      <c r="U17">
        <f>(COUNT(M17,M18,P17,P18)*$AK$2)</f>
        <v>21.88</v>
      </c>
      <c r="W17">
        <v>13</v>
      </c>
      <c r="X17">
        <v>7</v>
      </c>
      <c r="Z17">
        <v>13</v>
      </c>
      <c r="AA17">
        <v>7</v>
      </c>
      <c r="AC17">
        <v>13</v>
      </c>
      <c r="AD17" s="3">
        <v>7</v>
      </c>
      <c r="AF17">
        <f>(COUNT(X17,X18,AA17,AA18)*$AK$2)</f>
        <v>21.88</v>
      </c>
      <c r="AM17" s="8"/>
    </row>
    <row r="18" spans="1:39" x14ac:dyDescent="0.25">
      <c r="A18">
        <v>14</v>
      </c>
      <c r="B18">
        <v>7</v>
      </c>
      <c r="D18">
        <v>14</v>
      </c>
      <c r="E18">
        <v>7</v>
      </c>
      <c r="G18">
        <v>14</v>
      </c>
      <c r="H18" s="3">
        <v>7</v>
      </c>
      <c r="L18">
        <v>14</v>
      </c>
      <c r="M18">
        <v>7</v>
      </c>
      <c r="O18">
        <v>14</v>
      </c>
      <c r="P18">
        <v>7</v>
      </c>
      <c r="R18">
        <v>14</v>
      </c>
      <c r="S18" s="3">
        <v>7</v>
      </c>
      <c r="W18">
        <v>14</v>
      </c>
      <c r="X18">
        <v>7</v>
      </c>
      <c r="Z18">
        <v>14</v>
      </c>
      <c r="AA18">
        <v>7</v>
      </c>
      <c r="AC18">
        <v>14</v>
      </c>
      <c r="AD18" s="3">
        <v>7</v>
      </c>
    </row>
    <row r="19" spans="1:39" x14ac:dyDescent="0.25">
      <c r="A19">
        <v>15</v>
      </c>
      <c r="B19">
        <v>8</v>
      </c>
      <c r="D19">
        <v>15</v>
      </c>
      <c r="E19">
        <v>8</v>
      </c>
      <c r="G19">
        <v>15</v>
      </c>
      <c r="H19" s="3">
        <v>8</v>
      </c>
      <c r="J19">
        <f>(COUNT(B19,B20,E19,E20)*$AK$2)</f>
        <v>21.88</v>
      </c>
      <c r="L19">
        <v>15</v>
      </c>
      <c r="M19">
        <v>8</v>
      </c>
      <c r="O19">
        <v>15</v>
      </c>
      <c r="P19">
        <v>8</v>
      </c>
      <c r="R19">
        <v>15</v>
      </c>
      <c r="S19" s="3">
        <v>8</v>
      </c>
      <c r="U19">
        <f>(COUNT(M19,M20,P19,P20)*$AK$2)</f>
        <v>21.88</v>
      </c>
      <c r="W19">
        <v>15</v>
      </c>
      <c r="X19">
        <v>8</v>
      </c>
      <c r="Z19">
        <v>15</v>
      </c>
      <c r="AA19">
        <v>8</v>
      </c>
      <c r="AC19">
        <v>15</v>
      </c>
      <c r="AD19" s="3">
        <v>8</v>
      </c>
      <c r="AF19">
        <f>(COUNT(X19,X20,AA19,AA20)*$AK$2)</f>
        <v>21.88</v>
      </c>
    </row>
    <row r="20" spans="1:39" x14ac:dyDescent="0.25">
      <c r="A20">
        <v>16</v>
      </c>
      <c r="B20">
        <v>8</v>
      </c>
      <c r="D20">
        <v>16</v>
      </c>
      <c r="E20">
        <v>8</v>
      </c>
      <c r="G20">
        <v>16</v>
      </c>
      <c r="H20" s="3">
        <v>8</v>
      </c>
      <c r="L20">
        <v>16</v>
      </c>
      <c r="M20">
        <v>8</v>
      </c>
      <c r="O20">
        <v>16</v>
      </c>
      <c r="P20">
        <v>8</v>
      </c>
      <c r="R20">
        <v>16</v>
      </c>
      <c r="S20" s="3">
        <v>8</v>
      </c>
      <c r="W20">
        <v>16</v>
      </c>
      <c r="X20">
        <v>8</v>
      </c>
      <c r="Z20">
        <v>16</v>
      </c>
      <c r="AA20">
        <v>8</v>
      </c>
      <c r="AC20">
        <v>16</v>
      </c>
      <c r="AD20" s="3">
        <v>8</v>
      </c>
    </row>
    <row r="21" spans="1:39" x14ac:dyDescent="0.25">
      <c r="A21">
        <v>17</v>
      </c>
      <c r="B21">
        <v>9</v>
      </c>
      <c r="D21">
        <v>17</v>
      </c>
      <c r="E21">
        <v>9</v>
      </c>
      <c r="G21">
        <v>17</v>
      </c>
      <c r="H21" s="3">
        <v>9</v>
      </c>
      <c r="J21">
        <f>(COUNT(B21,B22,E21,E22)*$AK$2)</f>
        <v>21.88</v>
      </c>
      <c r="L21">
        <v>17</v>
      </c>
      <c r="M21">
        <v>9</v>
      </c>
      <c r="O21">
        <v>17</v>
      </c>
      <c r="P21">
        <v>9</v>
      </c>
      <c r="R21">
        <v>17</v>
      </c>
      <c r="S21" s="3">
        <v>9</v>
      </c>
      <c r="U21">
        <f>(COUNT(M21,M22,P21,P22)*$AK$2)</f>
        <v>21.88</v>
      </c>
      <c r="W21">
        <v>17</v>
      </c>
      <c r="X21">
        <v>9</v>
      </c>
      <c r="Z21">
        <v>17</v>
      </c>
      <c r="AA21">
        <v>9</v>
      </c>
      <c r="AC21">
        <v>17</v>
      </c>
      <c r="AD21" s="3">
        <v>9</v>
      </c>
      <c r="AF21">
        <f>(COUNT(X21,X22,AA21,AA22)*$AK$2)</f>
        <v>21.88</v>
      </c>
    </row>
    <row r="22" spans="1:39" x14ac:dyDescent="0.25">
      <c r="A22">
        <v>18</v>
      </c>
      <c r="B22">
        <v>9</v>
      </c>
      <c r="D22">
        <v>18</v>
      </c>
      <c r="E22">
        <v>9</v>
      </c>
      <c r="G22">
        <v>18</v>
      </c>
      <c r="H22" s="3">
        <v>9</v>
      </c>
      <c r="L22">
        <v>18</v>
      </c>
      <c r="M22">
        <v>9</v>
      </c>
      <c r="O22">
        <v>18</v>
      </c>
      <c r="P22">
        <v>9</v>
      </c>
      <c r="R22">
        <v>18</v>
      </c>
      <c r="S22" s="3">
        <v>9</v>
      </c>
      <c r="W22">
        <v>18</v>
      </c>
      <c r="X22">
        <v>9</v>
      </c>
      <c r="Z22">
        <v>18</v>
      </c>
      <c r="AA22">
        <v>9</v>
      </c>
      <c r="AC22">
        <v>18</v>
      </c>
      <c r="AD22" s="3">
        <v>9</v>
      </c>
    </row>
    <row r="23" spans="1:39" x14ac:dyDescent="0.25">
      <c r="A23">
        <v>19</v>
      </c>
      <c r="B23">
        <v>10</v>
      </c>
      <c r="D23">
        <v>19</v>
      </c>
      <c r="E23">
        <v>10</v>
      </c>
      <c r="G23">
        <v>19</v>
      </c>
      <c r="H23" s="3">
        <v>10</v>
      </c>
      <c r="J23">
        <f>(COUNT(B23,B24,E23,E24)*$AK$2)</f>
        <v>21.88</v>
      </c>
      <c r="L23">
        <v>19</v>
      </c>
      <c r="M23">
        <v>10</v>
      </c>
      <c r="O23">
        <v>19</v>
      </c>
      <c r="P23">
        <v>10</v>
      </c>
      <c r="R23">
        <v>19</v>
      </c>
      <c r="S23" s="3">
        <v>10</v>
      </c>
      <c r="U23">
        <f>(COUNT(M23,M24,P23,P24)*$AK$2)</f>
        <v>21.88</v>
      </c>
      <c r="W23">
        <v>19</v>
      </c>
      <c r="X23">
        <v>10</v>
      </c>
      <c r="Z23">
        <v>19</v>
      </c>
      <c r="AA23">
        <v>10</v>
      </c>
      <c r="AC23">
        <v>19</v>
      </c>
      <c r="AD23" s="3">
        <v>10</v>
      </c>
      <c r="AF23">
        <f>(COUNT(X23,X24,AA23,AA24)*$AK$2)</f>
        <v>21.88</v>
      </c>
    </row>
    <row r="24" spans="1:39" x14ac:dyDescent="0.25">
      <c r="A24">
        <v>20</v>
      </c>
      <c r="B24">
        <v>10</v>
      </c>
      <c r="D24">
        <v>20</v>
      </c>
      <c r="E24">
        <v>10</v>
      </c>
      <c r="G24">
        <v>20</v>
      </c>
      <c r="H24" s="3">
        <v>10</v>
      </c>
      <c r="L24">
        <v>20</v>
      </c>
      <c r="M24">
        <v>10</v>
      </c>
      <c r="O24">
        <v>20</v>
      </c>
      <c r="P24">
        <v>10</v>
      </c>
      <c r="R24">
        <v>20</v>
      </c>
      <c r="S24" s="3">
        <v>10</v>
      </c>
      <c r="W24">
        <v>20</v>
      </c>
      <c r="X24">
        <v>10</v>
      </c>
      <c r="Z24">
        <v>20</v>
      </c>
      <c r="AA24">
        <v>10</v>
      </c>
      <c r="AC24">
        <v>20</v>
      </c>
      <c r="AD24" s="3">
        <v>10</v>
      </c>
    </row>
    <row r="25" spans="1:39" x14ac:dyDescent="0.25">
      <c r="A25">
        <v>21</v>
      </c>
      <c r="B25">
        <v>11</v>
      </c>
      <c r="D25">
        <v>21</v>
      </c>
      <c r="E25">
        <v>11</v>
      </c>
      <c r="G25">
        <v>21</v>
      </c>
      <c r="H25" s="3">
        <v>11</v>
      </c>
      <c r="J25">
        <f>(COUNT(B25,B26,E25,E26)*$AK$2)</f>
        <v>21.88</v>
      </c>
      <c r="L25">
        <v>21</v>
      </c>
      <c r="M25">
        <v>11</v>
      </c>
      <c r="O25">
        <v>21</v>
      </c>
      <c r="P25">
        <v>11</v>
      </c>
      <c r="R25">
        <v>21</v>
      </c>
      <c r="S25" s="3">
        <v>11</v>
      </c>
      <c r="U25">
        <f>(COUNT(M25,M26,P25,P26)*$AK$2)</f>
        <v>21.88</v>
      </c>
      <c r="W25">
        <v>21</v>
      </c>
      <c r="X25">
        <v>11</v>
      </c>
      <c r="Z25">
        <v>21</v>
      </c>
      <c r="AA25">
        <v>11</v>
      </c>
      <c r="AC25">
        <v>21</v>
      </c>
      <c r="AD25" s="3">
        <v>11</v>
      </c>
      <c r="AF25">
        <f>(COUNT(X25,X26,AA25,AA26)*$AK$2)</f>
        <v>21.88</v>
      </c>
    </row>
    <row r="26" spans="1:39" x14ac:dyDescent="0.25">
      <c r="A26">
        <v>22</v>
      </c>
      <c r="B26">
        <v>11</v>
      </c>
      <c r="D26">
        <v>22</v>
      </c>
      <c r="E26">
        <v>11</v>
      </c>
      <c r="G26">
        <v>22</v>
      </c>
      <c r="H26" s="3">
        <v>11</v>
      </c>
      <c r="L26">
        <v>22</v>
      </c>
      <c r="M26">
        <v>11</v>
      </c>
      <c r="O26">
        <v>22</v>
      </c>
      <c r="P26">
        <v>11</v>
      </c>
      <c r="R26">
        <v>22</v>
      </c>
      <c r="S26" s="3">
        <v>11</v>
      </c>
      <c r="W26">
        <v>22</v>
      </c>
      <c r="X26">
        <v>11</v>
      </c>
      <c r="Z26">
        <v>22</v>
      </c>
      <c r="AA26">
        <v>11</v>
      </c>
      <c r="AC26">
        <v>22</v>
      </c>
      <c r="AD26" s="3">
        <v>11</v>
      </c>
    </row>
    <row r="27" spans="1:39" x14ac:dyDescent="0.25">
      <c r="A27">
        <v>23</v>
      </c>
      <c r="B27">
        <v>12</v>
      </c>
      <c r="D27">
        <v>23</v>
      </c>
      <c r="E27">
        <v>12</v>
      </c>
      <c r="G27">
        <v>23</v>
      </c>
      <c r="H27" s="3">
        <v>12</v>
      </c>
      <c r="J27">
        <f>(COUNT(B27,B28,E27,E28)*$AK$2)</f>
        <v>21.88</v>
      </c>
      <c r="L27">
        <v>23</v>
      </c>
      <c r="M27">
        <v>12</v>
      </c>
      <c r="O27">
        <v>23</v>
      </c>
      <c r="P27">
        <v>12</v>
      </c>
      <c r="R27">
        <v>23</v>
      </c>
      <c r="S27" s="3">
        <v>12</v>
      </c>
      <c r="U27">
        <f>(COUNT(M27,M28,P27,P28)*$AK$2)</f>
        <v>21.88</v>
      </c>
      <c r="W27">
        <v>23</v>
      </c>
      <c r="X27">
        <v>12</v>
      </c>
      <c r="Z27">
        <v>23</v>
      </c>
      <c r="AA27">
        <v>12</v>
      </c>
      <c r="AC27">
        <v>23</v>
      </c>
      <c r="AD27" s="3">
        <v>12</v>
      </c>
      <c r="AF27">
        <f>(COUNT(X27,X28,AA27,AA28)*$AK$2)</f>
        <v>21.88</v>
      </c>
    </row>
    <row r="28" spans="1:39" x14ac:dyDescent="0.25">
      <c r="A28">
        <v>24</v>
      </c>
      <c r="B28">
        <v>12</v>
      </c>
      <c r="D28">
        <v>24</v>
      </c>
      <c r="E28">
        <v>12</v>
      </c>
      <c r="G28">
        <v>24</v>
      </c>
      <c r="H28" s="3">
        <v>12</v>
      </c>
      <c r="L28">
        <v>24</v>
      </c>
      <c r="M28">
        <v>12</v>
      </c>
      <c r="O28">
        <v>24</v>
      </c>
      <c r="P28">
        <v>12</v>
      </c>
      <c r="R28">
        <v>24</v>
      </c>
      <c r="S28" s="3">
        <v>12</v>
      </c>
      <c r="W28">
        <v>24</v>
      </c>
      <c r="X28">
        <v>12</v>
      </c>
      <c r="Z28">
        <v>24</v>
      </c>
      <c r="AA28">
        <v>12</v>
      </c>
      <c r="AC28">
        <v>24</v>
      </c>
      <c r="AD28" s="3">
        <v>12</v>
      </c>
    </row>
    <row r="29" spans="1:39" x14ac:dyDescent="0.25">
      <c r="A29">
        <v>25</v>
      </c>
      <c r="B29">
        <v>13</v>
      </c>
      <c r="D29">
        <v>25</v>
      </c>
      <c r="E29">
        <v>13</v>
      </c>
      <c r="G29">
        <v>25</v>
      </c>
      <c r="H29" s="3">
        <v>13</v>
      </c>
      <c r="J29">
        <f>(COUNT(B29,B30,E29,E30)*$AK$2)</f>
        <v>21.88</v>
      </c>
      <c r="L29">
        <v>25</v>
      </c>
      <c r="M29">
        <v>13</v>
      </c>
      <c r="O29">
        <v>25</v>
      </c>
      <c r="P29">
        <v>13</v>
      </c>
      <c r="R29">
        <v>25</v>
      </c>
      <c r="S29" s="3">
        <v>13</v>
      </c>
      <c r="U29">
        <f>(COUNT(M29,M30,P29,P30)*$AK$2)</f>
        <v>21.88</v>
      </c>
      <c r="W29">
        <v>25</v>
      </c>
      <c r="X29">
        <v>13</v>
      </c>
      <c r="Z29">
        <v>25</v>
      </c>
      <c r="AA29">
        <v>13</v>
      </c>
      <c r="AC29">
        <v>25</v>
      </c>
      <c r="AD29" s="3">
        <v>13</v>
      </c>
      <c r="AF29">
        <f>(COUNT(X29,X30,AA29,AA30)*$AK$2)</f>
        <v>21.88</v>
      </c>
    </row>
    <row r="30" spans="1:39" x14ac:dyDescent="0.25">
      <c r="A30">
        <v>26</v>
      </c>
      <c r="B30">
        <v>13</v>
      </c>
      <c r="D30">
        <v>26</v>
      </c>
      <c r="E30">
        <v>13</v>
      </c>
      <c r="G30">
        <v>26</v>
      </c>
      <c r="H30" s="3">
        <v>13</v>
      </c>
      <c r="L30">
        <v>26</v>
      </c>
      <c r="M30">
        <v>13</v>
      </c>
      <c r="O30">
        <v>26</v>
      </c>
      <c r="P30">
        <v>13</v>
      </c>
      <c r="R30">
        <v>26</v>
      </c>
      <c r="S30" s="3">
        <v>13</v>
      </c>
      <c r="W30">
        <v>26</v>
      </c>
      <c r="X30">
        <v>13</v>
      </c>
      <c r="Z30">
        <v>26</v>
      </c>
      <c r="AA30">
        <v>13</v>
      </c>
      <c r="AC30">
        <v>26</v>
      </c>
      <c r="AD30" s="3">
        <v>13</v>
      </c>
    </row>
    <row r="31" spans="1:39" x14ac:dyDescent="0.25">
      <c r="A31">
        <v>27</v>
      </c>
      <c r="B31">
        <v>14</v>
      </c>
      <c r="D31">
        <v>27</v>
      </c>
      <c r="E31">
        <v>14</v>
      </c>
      <c r="G31">
        <v>27</v>
      </c>
      <c r="H31" s="3">
        <v>14</v>
      </c>
      <c r="J31">
        <f>(COUNT(B31,B32,E31,E32)*$AK$2)</f>
        <v>21.88</v>
      </c>
      <c r="L31">
        <v>27</v>
      </c>
      <c r="M31">
        <v>14</v>
      </c>
      <c r="O31">
        <v>27</v>
      </c>
      <c r="P31">
        <v>14</v>
      </c>
      <c r="R31">
        <v>27</v>
      </c>
      <c r="S31" s="3">
        <v>14</v>
      </c>
      <c r="U31">
        <f>(COUNT(M31,M32,P31,P32)*$AK$2)</f>
        <v>21.88</v>
      </c>
      <c r="W31">
        <v>27</v>
      </c>
      <c r="X31">
        <v>14</v>
      </c>
      <c r="Z31">
        <v>27</v>
      </c>
      <c r="AA31">
        <v>14</v>
      </c>
      <c r="AC31">
        <v>27</v>
      </c>
      <c r="AD31" s="3">
        <v>14</v>
      </c>
      <c r="AF31">
        <f>(COUNT(X31,X32,AA31,AA32)*$AK$2)</f>
        <v>21.88</v>
      </c>
    </row>
    <row r="32" spans="1:39" x14ac:dyDescent="0.25">
      <c r="A32">
        <v>28</v>
      </c>
      <c r="B32">
        <v>14</v>
      </c>
      <c r="D32">
        <v>28</v>
      </c>
      <c r="E32">
        <v>14</v>
      </c>
      <c r="G32">
        <v>28</v>
      </c>
      <c r="H32" s="3">
        <v>14</v>
      </c>
      <c r="L32">
        <v>28</v>
      </c>
      <c r="M32">
        <v>14</v>
      </c>
      <c r="O32">
        <v>28</v>
      </c>
      <c r="P32">
        <v>14</v>
      </c>
      <c r="R32">
        <v>28</v>
      </c>
      <c r="S32" s="3">
        <v>14</v>
      </c>
      <c r="W32">
        <v>28</v>
      </c>
      <c r="X32">
        <v>14</v>
      </c>
      <c r="Z32">
        <v>28</v>
      </c>
      <c r="AA32">
        <v>14</v>
      </c>
      <c r="AC32">
        <v>28</v>
      </c>
      <c r="AD32" s="3">
        <v>14</v>
      </c>
    </row>
    <row r="33" spans="1:32" x14ac:dyDescent="0.25">
      <c r="A33">
        <v>29</v>
      </c>
      <c r="B33">
        <v>15</v>
      </c>
      <c r="D33">
        <v>29</v>
      </c>
      <c r="E33">
        <v>15</v>
      </c>
      <c r="G33">
        <v>29</v>
      </c>
      <c r="H33" s="3">
        <v>15</v>
      </c>
      <c r="J33">
        <f>(COUNT(B33,B34,E33,E34)*$AK$2)</f>
        <v>21.88</v>
      </c>
      <c r="L33">
        <v>29</v>
      </c>
      <c r="M33">
        <v>15</v>
      </c>
      <c r="O33">
        <v>29</v>
      </c>
      <c r="P33">
        <v>15</v>
      </c>
      <c r="R33">
        <v>29</v>
      </c>
      <c r="S33" s="3">
        <v>15</v>
      </c>
      <c r="U33">
        <f>(COUNT(M33,M34,P33,P34)*$AK$2)</f>
        <v>21.88</v>
      </c>
      <c r="W33">
        <v>29</v>
      </c>
      <c r="X33">
        <v>15</v>
      </c>
      <c r="Z33">
        <v>29</v>
      </c>
      <c r="AA33">
        <v>15</v>
      </c>
      <c r="AC33">
        <v>29</v>
      </c>
      <c r="AD33" s="3">
        <v>15</v>
      </c>
      <c r="AF33">
        <f>(COUNT(X33,X34,AA33,AA34)*$AK$2)</f>
        <v>21.88</v>
      </c>
    </row>
    <row r="34" spans="1:32" x14ac:dyDescent="0.25">
      <c r="A34">
        <v>30</v>
      </c>
      <c r="B34">
        <v>15</v>
      </c>
      <c r="D34">
        <v>30</v>
      </c>
      <c r="E34">
        <v>15</v>
      </c>
      <c r="G34">
        <v>30</v>
      </c>
      <c r="H34" s="3">
        <v>15</v>
      </c>
      <c r="L34">
        <v>30</v>
      </c>
      <c r="M34">
        <v>15</v>
      </c>
      <c r="O34">
        <v>30</v>
      </c>
      <c r="P34">
        <v>15</v>
      </c>
      <c r="R34">
        <v>30</v>
      </c>
      <c r="S34" s="3">
        <v>15</v>
      </c>
      <c r="W34">
        <v>30</v>
      </c>
      <c r="X34">
        <v>15</v>
      </c>
      <c r="Z34">
        <v>30</v>
      </c>
      <c r="AA34">
        <v>15</v>
      </c>
      <c r="AC34">
        <v>30</v>
      </c>
      <c r="AD34" s="3">
        <v>15</v>
      </c>
    </row>
    <row r="35" spans="1:32" x14ac:dyDescent="0.25">
      <c r="A35">
        <v>31</v>
      </c>
      <c r="B35">
        <v>16</v>
      </c>
      <c r="D35">
        <v>31</v>
      </c>
      <c r="E35">
        <v>16</v>
      </c>
      <c r="G35">
        <v>31</v>
      </c>
      <c r="H35" s="3">
        <v>16</v>
      </c>
      <c r="J35">
        <f>(COUNT(B35,B36,E35,E36)*$AK$2)</f>
        <v>21.88</v>
      </c>
      <c r="L35">
        <v>31</v>
      </c>
      <c r="M35">
        <v>16</v>
      </c>
      <c r="O35">
        <v>31</v>
      </c>
      <c r="P35">
        <v>16</v>
      </c>
      <c r="R35">
        <v>31</v>
      </c>
      <c r="S35" s="3">
        <v>16</v>
      </c>
      <c r="U35">
        <f>(COUNT(M35,M36,P35,P36)*$AK$2)</f>
        <v>21.88</v>
      </c>
      <c r="W35">
        <v>31</v>
      </c>
      <c r="X35">
        <v>16</v>
      </c>
      <c r="Z35">
        <v>31</v>
      </c>
      <c r="AA35">
        <v>16</v>
      </c>
      <c r="AC35">
        <v>31</v>
      </c>
      <c r="AD35" s="3">
        <v>16</v>
      </c>
      <c r="AF35">
        <f>(COUNT(X35,X36,AA35,AA36)*$AK$2)</f>
        <v>21.88</v>
      </c>
    </row>
    <row r="36" spans="1:32" x14ac:dyDescent="0.25">
      <c r="A36">
        <v>32</v>
      </c>
      <c r="B36">
        <v>16</v>
      </c>
      <c r="D36">
        <v>32</v>
      </c>
      <c r="E36">
        <v>16</v>
      </c>
      <c r="G36">
        <v>32</v>
      </c>
      <c r="H36" s="3">
        <v>16</v>
      </c>
      <c r="L36">
        <v>32</v>
      </c>
      <c r="M36">
        <v>16</v>
      </c>
      <c r="O36">
        <v>32</v>
      </c>
      <c r="P36">
        <v>16</v>
      </c>
      <c r="R36">
        <v>32</v>
      </c>
      <c r="S36" s="3">
        <v>16</v>
      </c>
      <c r="W36">
        <v>32</v>
      </c>
      <c r="X36">
        <v>16</v>
      </c>
      <c r="Z36">
        <v>32</v>
      </c>
      <c r="AA36">
        <v>16</v>
      </c>
      <c r="AC36">
        <v>32</v>
      </c>
      <c r="AD36" s="3">
        <v>16</v>
      </c>
    </row>
    <row r="37" spans="1:32" x14ac:dyDescent="0.25">
      <c r="A37">
        <v>33</v>
      </c>
      <c r="B37">
        <v>17</v>
      </c>
      <c r="D37">
        <v>33</v>
      </c>
      <c r="E37">
        <v>17</v>
      </c>
      <c r="G37">
        <v>33</v>
      </c>
      <c r="H37" s="3">
        <v>17</v>
      </c>
      <c r="J37">
        <f>(COUNT(B37,B38,E37,E38)*$AK$2)</f>
        <v>21.88</v>
      </c>
      <c r="L37">
        <v>33</v>
      </c>
      <c r="M37">
        <v>17</v>
      </c>
      <c r="O37">
        <v>33</v>
      </c>
      <c r="P37">
        <v>17</v>
      </c>
      <c r="R37">
        <v>33</v>
      </c>
      <c r="S37" s="3">
        <v>17</v>
      </c>
      <c r="U37">
        <f>(COUNT(M37,M38,P37,P38)*$AK$2)</f>
        <v>21.88</v>
      </c>
      <c r="W37">
        <v>33</v>
      </c>
      <c r="X37">
        <v>17</v>
      </c>
      <c r="Z37">
        <v>33</v>
      </c>
      <c r="AA37">
        <v>17</v>
      </c>
      <c r="AC37">
        <v>33</v>
      </c>
      <c r="AD37" s="3">
        <v>17</v>
      </c>
      <c r="AF37">
        <f>(COUNT(X37,X38,AA37,AA38)*$AK$2)</f>
        <v>21.88</v>
      </c>
    </row>
    <row r="38" spans="1:32" x14ac:dyDescent="0.25">
      <c r="A38">
        <v>34</v>
      </c>
      <c r="B38">
        <v>17</v>
      </c>
      <c r="D38">
        <v>34</v>
      </c>
      <c r="E38">
        <v>17</v>
      </c>
      <c r="G38">
        <v>34</v>
      </c>
      <c r="H38" s="3">
        <v>17</v>
      </c>
      <c r="L38">
        <v>34</v>
      </c>
      <c r="M38">
        <v>17</v>
      </c>
      <c r="O38">
        <v>34</v>
      </c>
      <c r="P38">
        <v>17</v>
      </c>
      <c r="R38">
        <v>34</v>
      </c>
      <c r="S38" s="3">
        <v>17</v>
      </c>
      <c r="W38">
        <v>34</v>
      </c>
      <c r="X38">
        <v>17</v>
      </c>
      <c r="Z38">
        <v>34</v>
      </c>
      <c r="AA38">
        <v>17</v>
      </c>
      <c r="AC38">
        <v>34</v>
      </c>
      <c r="AD38" s="3">
        <v>17</v>
      </c>
    </row>
    <row r="39" spans="1:32" x14ac:dyDescent="0.25">
      <c r="A39">
        <v>35</v>
      </c>
      <c r="B39">
        <v>18</v>
      </c>
      <c r="D39">
        <v>35</v>
      </c>
      <c r="E39">
        <v>18</v>
      </c>
      <c r="G39">
        <v>35</v>
      </c>
      <c r="H39" s="3">
        <v>18</v>
      </c>
      <c r="J39">
        <f>(COUNT(B39,B40,E39,E40)*$AK$2)</f>
        <v>21.88</v>
      </c>
      <c r="L39">
        <v>35</v>
      </c>
      <c r="M39">
        <v>18</v>
      </c>
      <c r="O39">
        <v>35</v>
      </c>
      <c r="P39">
        <v>18</v>
      </c>
      <c r="R39">
        <v>35</v>
      </c>
      <c r="S39" s="3">
        <v>18</v>
      </c>
      <c r="U39">
        <f>(COUNT(M39,M40,P39,P40)*$AK$2)</f>
        <v>21.88</v>
      </c>
      <c r="W39">
        <v>35</v>
      </c>
      <c r="X39">
        <v>18</v>
      </c>
      <c r="Z39">
        <v>35</v>
      </c>
      <c r="AA39">
        <v>18</v>
      </c>
      <c r="AC39">
        <v>35</v>
      </c>
      <c r="AD39" s="3">
        <v>18</v>
      </c>
      <c r="AF39">
        <f>(COUNT(X39,X40,AA39,AA40)*$AK$2)</f>
        <v>21.88</v>
      </c>
    </row>
    <row r="40" spans="1:32" x14ac:dyDescent="0.25">
      <c r="A40">
        <v>36</v>
      </c>
      <c r="B40">
        <v>18</v>
      </c>
      <c r="D40">
        <v>36</v>
      </c>
      <c r="E40">
        <v>18</v>
      </c>
      <c r="G40">
        <v>36</v>
      </c>
      <c r="H40" s="3">
        <v>18</v>
      </c>
      <c r="L40">
        <v>36</v>
      </c>
      <c r="M40">
        <v>18</v>
      </c>
      <c r="O40">
        <v>36</v>
      </c>
      <c r="P40">
        <v>18</v>
      </c>
      <c r="R40">
        <v>36</v>
      </c>
      <c r="S40" s="3">
        <v>18</v>
      </c>
      <c r="W40">
        <v>36</v>
      </c>
      <c r="X40">
        <v>18</v>
      </c>
      <c r="Z40">
        <v>36</v>
      </c>
      <c r="AA40">
        <v>18</v>
      </c>
      <c r="AC40">
        <v>36</v>
      </c>
      <c r="AD40" s="3">
        <v>18</v>
      </c>
    </row>
    <row r="41" spans="1:32" x14ac:dyDescent="0.25">
      <c r="A41">
        <v>37</v>
      </c>
      <c r="B41">
        <v>19</v>
      </c>
      <c r="D41">
        <v>37</v>
      </c>
      <c r="E41">
        <v>19</v>
      </c>
      <c r="G41">
        <v>37</v>
      </c>
      <c r="H41" s="3">
        <v>19</v>
      </c>
      <c r="J41">
        <f>(COUNT(B41,B42,E41,E42)*$AK$2)</f>
        <v>21.88</v>
      </c>
      <c r="L41">
        <v>37</v>
      </c>
      <c r="M41">
        <v>19</v>
      </c>
      <c r="O41">
        <v>37</v>
      </c>
      <c r="P41">
        <v>19</v>
      </c>
      <c r="R41">
        <v>37</v>
      </c>
      <c r="S41" s="3">
        <v>19</v>
      </c>
      <c r="U41">
        <f>(COUNT(M41,M42,P41,P42)*$AK$2)</f>
        <v>21.88</v>
      </c>
      <c r="W41">
        <v>37</v>
      </c>
      <c r="X41">
        <v>19</v>
      </c>
      <c r="Z41">
        <v>37</v>
      </c>
      <c r="AA41">
        <v>19</v>
      </c>
      <c r="AC41">
        <v>37</v>
      </c>
      <c r="AD41" s="3">
        <v>19</v>
      </c>
      <c r="AF41">
        <f>(COUNT(X41,X42,AA41,AA42)*$AK$2)</f>
        <v>21.88</v>
      </c>
    </row>
    <row r="42" spans="1:32" x14ac:dyDescent="0.25">
      <c r="A42">
        <v>38</v>
      </c>
      <c r="B42">
        <v>19</v>
      </c>
      <c r="D42">
        <v>38</v>
      </c>
      <c r="E42">
        <v>19</v>
      </c>
      <c r="G42">
        <v>38</v>
      </c>
      <c r="H42" s="3">
        <v>19</v>
      </c>
      <c r="L42">
        <v>38</v>
      </c>
      <c r="M42">
        <v>19</v>
      </c>
      <c r="O42">
        <v>38</v>
      </c>
      <c r="P42">
        <v>19</v>
      </c>
      <c r="R42">
        <v>38</v>
      </c>
      <c r="S42" s="3">
        <v>19</v>
      </c>
      <c r="W42">
        <v>38</v>
      </c>
      <c r="X42">
        <v>19</v>
      </c>
      <c r="Z42">
        <v>38</v>
      </c>
      <c r="AA42">
        <v>19</v>
      </c>
      <c r="AC42">
        <v>38</v>
      </c>
      <c r="AD42" s="3">
        <v>19</v>
      </c>
    </row>
    <row r="43" spans="1:32" x14ac:dyDescent="0.25">
      <c r="A43">
        <v>39</v>
      </c>
      <c r="B43">
        <v>20</v>
      </c>
      <c r="D43">
        <v>39</v>
      </c>
      <c r="E43">
        <v>20</v>
      </c>
      <c r="G43">
        <v>39</v>
      </c>
      <c r="H43" s="3">
        <v>20</v>
      </c>
      <c r="J43">
        <f>(COUNT(B43,B44,E43,E44)*$AK$2)</f>
        <v>21.88</v>
      </c>
      <c r="L43">
        <v>39</v>
      </c>
      <c r="M43">
        <v>20</v>
      </c>
      <c r="O43">
        <v>39</v>
      </c>
      <c r="P43">
        <v>20</v>
      </c>
      <c r="R43">
        <v>39</v>
      </c>
      <c r="S43" s="3">
        <v>20</v>
      </c>
      <c r="U43">
        <f>(COUNT(M43,M44,P43,P44)*$AK$2)</f>
        <v>21.88</v>
      </c>
      <c r="W43">
        <v>39</v>
      </c>
      <c r="X43">
        <v>20</v>
      </c>
      <c r="Z43">
        <v>39</v>
      </c>
      <c r="AA43">
        <v>20</v>
      </c>
      <c r="AC43">
        <v>39</v>
      </c>
      <c r="AD43" s="3">
        <v>20</v>
      </c>
      <c r="AF43">
        <f>(COUNT(X43,X44,AA43,AA44)*$AK$2)</f>
        <v>21.88</v>
      </c>
    </row>
    <row r="44" spans="1:32" x14ac:dyDescent="0.25">
      <c r="A44">
        <v>40</v>
      </c>
      <c r="B44">
        <v>20</v>
      </c>
      <c r="D44">
        <v>40</v>
      </c>
      <c r="E44">
        <v>20</v>
      </c>
      <c r="G44">
        <v>40</v>
      </c>
      <c r="H44" s="3">
        <v>20</v>
      </c>
      <c r="L44">
        <v>40</v>
      </c>
      <c r="M44">
        <v>20</v>
      </c>
      <c r="O44">
        <v>40</v>
      </c>
      <c r="P44">
        <v>20</v>
      </c>
      <c r="R44">
        <v>40</v>
      </c>
      <c r="S44" s="3">
        <v>20</v>
      </c>
      <c r="W44">
        <v>40</v>
      </c>
      <c r="X44">
        <v>20</v>
      </c>
      <c r="Z44">
        <v>40</v>
      </c>
      <c r="AA44">
        <v>20</v>
      </c>
      <c r="AC44">
        <v>40</v>
      </c>
      <c r="AD44" s="3">
        <v>20</v>
      </c>
    </row>
    <row r="45" spans="1:32" x14ac:dyDescent="0.25">
      <c r="A45">
        <v>41</v>
      </c>
      <c r="B45">
        <v>21</v>
      </c>
      <c r="D45">
        <v>41</v>
      </c>
      <c r="E45">
        <v>21</v>
      </c>
      <c r="G45">
        <v>41</v>
      </c>
      <c r="H45" s="3">
        <v>21</v>
      </c>
      <c r="J45">
        <f>(COUNT(B45,B46,E45,E46)*$AK$2)</f>
        <v>21.88</v>
      </c>
      <c r="L45">
        <v>41</v>
      </c>
      <c r="M45">
        <v>21</v>
      </c>
      <c r="O45">
        <v>41</v>
      </c>
      <c r="P45">
        <v>21</v>
      </c>
      <c r="R45">
        <v>41</v>
      </c>
      <c r="S45" s="3">
        <v>21</v>
      </c>
      <c r="U45">
        <f>(COUNT(M45,M46,P45,P46)*$AK$2)</f>
        <v>21.88</v>
      </c>
      <c r="W45">
        <v>41</v>
      </c>
      <c r="X45">
        <v>21</v>
      </c>
      <c r="Z45">
        <v>41</v>
      </c>
      <c r="AA45">
        <v>21</v>
      </c>
      <c r="AC45">
        <v>41</v>
      </c>
      <c r="AD45" s="3">
        <v>21</v>
      </c>
      <c r="AF45">
        <f>(COUNT(X45,X46,AA45,AA46)*$AK$2)</f>
        <v>21.88</v>
      </c>
    </row>
    <row r="46" spans="1:32" x14ac:dyDescent="0.25">
      <c r="A46">
        <v>42</v>
      </c>
      <c r="B46">
        <v>21</v>
      </c>
      <c r="D46">
        <v>42</v>
      </c>
      <c r="E46">
        <v>21</v>
      </c>
      <c r="G46">
        <v>42</v>
      </c>
      <c r="H46" s="3">
        <v>21</v>
      </c>
      <c r="L46">
        <v>42</v>
      </c>
      <c r="M46">
        <v>21</v>
      </c>
      <c r="O46">
        <v>42</v>
      </c>
      <c r="P46">
        <v>21</v>
      </c>
      <c r="R46">
        <v>42</v>
      </c>
      <c r="S46" s="3">
        <v>21</v>
      </c>
      <c r="W46">
        <v>42</v>
      </c>
      <c r="X46">
        <v>21</v>
      </c>
      <c r="Z46">
        <v>42</v>
      </c>
      <c r="AA46">
        <v>21</v>
      </c>
      <c r="AC46">
        <v>42</v>
      </c>
      <c r="AD46" s="3">
        <v>21</v>
      </c>
    </row>
    <row r="47" spans="1:32" x14ac:dyDescent="0.25">
      <c r="A47">
        <v>43</v>
      </c>
      <c r="B47">
        <v>22</v>
      </c>
      <c r="D47">
        <v>43</v>
      </c>
      <c r="E47">
        <v>22</v>
      </c>
      <c r="G47">
        <v>43</v>
      </c>
      <c r="H47" s="3">
        <v>22</v>
      </c>
      <c r="J47">
        <f>(COUNT(B47,B48,E47,E48)*$AK$2)</f>
        <v>21.88</v>
      </c>
      <c r="L47">
        <v>43</v>
      </c>
      <c r="M47">
        <v>22</v>
      </c>
      <c r="O47">
        <v>43</v>
      </c>
      <c r="P47">
        <v>22</v>
      </c>
      <c r="R47">
        <v>43</v>
      </c>
      <c r="S47" s="3">
        <v>22</v>
      </c>
      <c r="U47">
        <f>(COUNT(M47,M48,P47,P48)*$AK$2)</f>
        <v>21.88</v>
      </c>
      <c r="W47">
        <v>43</v>
      </c>
      <c r="X47">
        <v>22</v>
      </c>
      <c r="Z47">
        <v>43</v>
      </c>
      <c r="AA47">
        <v>22</v>
      </c>
      <c r="AC47">
        <v>43</v>
      </c>
      <c r="AD47" s="3">
        <v>22</v>
      </c>
      <c r="AF47">
        <f>(COUNT(X47,X48,AA47,AA48)*$AK$2)</f>
        <v>21.88</v>
      </c>
    </row>
    <row r="48" spans="1:32" x14ac:dyDescent="0.25">
      <c r="A48">
        <v>44</v>
      </c>
      <c r="B48">
        <v>22</v>
      </c>
      <c r="D48">
        <v>44</v>
      </c>
      <c r="E48">
        <v>22</v>
      </c>
      <c r="G48">
        <v>44</v>
      </c>
      <c r="H48" s="3">
        <v>22</v>
      </c>
      <c r="L48">
        <v>44</v>
      </c>
      <c r="M48">
        <v>22</v>
      </c>
      <c r="O48">
        <v>44</v>
      </c>
      <c r="P48">
        <v>22</v>
      </c>
      <c r="R48">
        <v>44</v>
      </c>
      <c r="S48" s="3">
        <v>22</v>
      </c>
      <c r="W48">
        <v>44</v>
      </c>
      <c r="X48">
        <v>22</v>
      </c>
      <c r="Z48">
        <v>44</v>
      </c>
      <c r="AA48">
        <v>22</v>
      </c>
      <c r="AC48">
        <v>44</v>
      </c>
      <c r="AD48" s="3">
        <v>22</v>
      </c>
    </row>
    <row r="49" spans="1:32" x14ac:dyDescent="0.25">
      <c r="A49">
        <v>45</v>
      </c>
      <c r="B49">
        <v>23</v>
      </c>
      <c r="D49">
        <v>45</v>
      </c>
      <c r="E49">
        <v>23</v>
      </c>
      <c r="G49">
        <v>45</v>
      </c>
      <c r="H49" s="3">
        <v>23</v>
      </c>
      <c r="J49">
        <f>(COUNT(B49,B50,E49,E50)*$AK$2)</f>
        <v>21.88</v>
      </c>
      <c r="L49">
        <v>45</v>
      </c>
      <c r="M49">
        <v>23</v>
      </c>
      <c r="O49">
        <v>45</v>
      </c>
      <c r="P49">
        <v>23</v>
      </c>
      <c r="R49">
        <v>45</v>
      </c>
      <c r="S49" s="3">
        <v>23</v>
      </c>
      <c r="U49">
        <f>(COUNT(M49,M50,P49,P50)*$AK$2)</f>
        <v>21.88</v>
      </c>
      <c r="W49">
        <v>45</v>
      </c>
      <c r="X49">
        <v>23</v>
      </c>
      <c r="Z49">
        <v>45</v>
      </c>
      <c r="AA49">
        <v>23</v>
      </c>
      <c r="AC49">
        <v>45</v>
      </c>
      <c r="AD49" s="3">
        <v>23</v>
      </c>
      <c r="AF49">
        <f>(COUNT(X49,X50,AA49,AA50)*$AK$2)</f>
        <v>21.88</v>
      </c>
    </row>
    <row r="50" spans="1:32" x14ac:dyDescent="0.25">
      <c r="A50">
        <v>46</v>
      </c>
      <c r="B50">
        <v>23</v>
      </c>
      <c r="D50">
        <v>46</v>
      </c>
      <c r="E50">
        <v>23</v>
      </c>
      <c r="G50">
        <v>46</v>
      </c>
      <c r="H50" s="3">
        <v>23</v>
      </c>
      <c r="L50">
        <v>46</v>
      </c>
      <c r="M50">
        <v>23</v>
      </c>
      <c r="O50">
        <v>46</v>
      </c>
      <c r="P50">
        <v>23</v>
      </c>
      <c r="R50">
        <v>46</v>
      </c>
      <c r="S50" s="3">
        <v>23</v>
      </c>
      <c r="W50">
        <v>46</v>
      </c>
      <c r="X50">
        <v>23</v>
      </c>
      <c r="Z50">
        <v>46</v>
      </c>
      <c r="AA50">
        <v>23</v>
      </c>
      <c r="AC50">
        <v>46</v>
      </c>
      <c r="AD50" s="3">
        <v>23</v>
      </c>
    </row>
    <row r="51" spans="1:32" x14ac:dyDescent="0.25">
      <c r="A51">
        <v>47</v>
      </c>
      <c r="B51">
        <v>24</v>
      </c>
      <c r="D51">
        <v>47</v>
      </c>
      <c r="E51">
        <v>24</v>
      </c>
      <c r="G51">
        <v>47</v>
      </c>
      <c r="H51" s="3">
        <v>24</v>
      </c>
      <c r="J51">
        <f>(COUNT(B51,B52,E51,E52)*$AK$2)</f>
        <v>21.88</v>
      </c>
      <c r="L51">
        <v>47</v>
      </c>
      <c r="M51">
        <v>24</v>
      </c>
      <c r="O51">
        <v>47</v>
      </c>
      <c r="P51">
        <v>24</v>
      </c>
      <c r="R51">
        <v>47</v>
      </c>
      <c r="S51" s="3">
        <v>24</v>
      </c>
      <c r="U51">
        <f>(COUNT(M51,M52,P51,P52)*$AK$2)</f>
        <v>21.88</v>
      </c>
      <c r="W51">
        <v>47</v>
      </c>
      <c r="X51">
        <v>24</v>
      </c>
      <c r="Z51">
        <v>47</v>
      </c>
      <c r="AA51">
        <v>24</v>
      </c>
      <c r="AC51">
        <v>47</v>
      </c>
      <c r="AD51" s="3">
        <v>24</v>
      </c>
      <c r="AF51">
        <f>(COUNT(X51,X52,AA51,AA52)*$AK$2)</f>
        <v>21.88</v>
      </c>
    </row>
    <row r="52" spans="1:32" x14ac:dyDescent="0.25">
      <c r="A52">
        <v>48</v>
      </c>
      <c r="B52">
        <v>24</v>
      </c>
      <c r="D52">
        <v>48</v>
      </c>
      <c r="E52">
        <v>24</v>
      </c>
      <c r="G52">
        <v>48</v>
      </c>
      <c r="H52" s="3">
        <v>24</v>
      </c>
      <c r="L52">
        <v>48</v>
      </c>
      <c r="M52">
        <v>24</v>
      </c>
      <c r="O52">
        <v>48</v>
      </c>
      <c r="P52">
        <v>24</v>
      </c>
      <c r="R52">
        <v>48</v>
      </c>
      <c r="S52" s="3">
        <v>24</v>
      </c>
      <c r="W52">
        <v>48</v>
      </c>
      <c r="X52">
        <v>24</v>
      </c>
      <c r="Z52">
        <v>48</v>
      </c>
      <c r="AA52">
        <v>24</v>
      </c>
      <c r="AC52">
        <v>48</v>
      </c>
      <c r="AD52" s="3">
        <v>24</v>
      </c>
    </row>
    <row r="53" spans="1:32" x14ac:dyDescent="0.25">
      <c r="A53">
        <v>49</v>
      </c>
      <c r="B53">
        <v>25</v>
      </c>
      <c r="D53">
        <v>49</v>
      </c>
      <c r="E53">
        <v>25</v>
      </c>
      <c r="G53">
        <v>49</v>
      </c>
      <c r="H53" s="3">
        <v>25</v>
      </c>
      <c r="J53">
        <f>(COUNT(B53,B54,E53,E54)*$AK$2)</f>
        <v>21.88</v>
      </c>
      <c r="L53">
        <v>49</v>
      </c>
      <c r="M53">
        <v>25</v>
      </c>
      <c r="O53">
        <v>49</v>
      </c>
      <c r="P53">
        <v>25</v>
      </c>
      <c r="R53">
        <v>49</v>
      </c>
      <c r="S53" s="3">
        <v>25</v>
      </c>
      <c r="U53">
        <f>(COUNT(M53,M54,P53,P54)*$AK$2)</f>
        <v>21.88</v>
      </c>
      <c r="W53">
        <v>49</v>
      </c>
      <c r="X53">
        <v>25</v>
      </c>
      <c r="Z53">
        <v>49</v>
      </c>
      <c r="AA53">
        <v>25</v>
      </c>
      <c r="AC53">
        <v>49</v>
      </c>
      <c r="AD53" s="3">
        <v>25</v>
      </c>
      <c r="AF53">
        <f>(COUNT(X53,X54,AA53,AA54)*$AK$2)</f>
        <v>21.88</v>
      </c>
    </row>
    <row r="54" spans="1:32" x14ac:dyDescent="0.25">
      <c r="A54">
        <v>50</v>
      </c>
      <c r="B54">
        <v>25</v>
      </c>
      <c r="D54">
        <v>50</v>
      </c>
      <c r="E54">
        <v>25</v>
      </c>
      <c r="G54">
        <v>50</v>
      </c>
      <c r="H54" s="3">
        <v>25</v>
      </c>
      <c r="L54">
        <v>50</v>
      </c>
      <c r="M54">
        <v>25</v>
      </c>
      <c r="O54">
        <v>50</v>
      </c>
      <c r="P54">
        <v>25</v>
      </c>
      <c r="R54">
        <v>50</v>
      </c>
      <c r="S54" s="3">
        <v>25</v>
      </c>
      <c r="W54">
        <v>50</v>
      </c>
      <c r="X54">
        <v>25</v>
      </c>
      <c r="Z54">
        <v>50</v>
      </c>
      <c r="AA54">
        <v>25</v>
      </c>
      <c r="AC54">
        <v>50</v>
      </c>
      <c r="AD54" s="3">
        <v>25</v>
      </c>
    </row>
    <row r="55" spans="1:32" x14ac:dyDescent="0.25">
      <c r="A55">
        <v>51</v>
      </c>
      <c r="B55">
        <v>26</v>
      </c>
      <c r="D55">
        <v>51</v>
      </c>
      <c r="E55">
        <v>26</v>
      </c>
      <c r="G55">
        <v>51</v>
      </c>
      <c r="H55" s="3">
        <v>26</v>
      </c>
      <c r="J55">
        <f>(COUNT(B55,B56,E55,E56)*$AK$2)</f>
        <v>21.88</v>
      </c>
      <c r="L55">
        <v>51</v>
      </c>
      <c r="M55">
        <v>26</v>
      </c>
      <c r="O55">
        <v>51</v>
      </c>
      <c r="P55">
        <v>26</v>
      </c>
      <c r="R55">
        <v>51</v>
      </c>
      <c r="S55" s="3">
        <v>26</v>
      </c>
      <c r="U55">
        <f>(COUNT(M55,M56,P55,P56)*$AK$2)</f>
        <v>21.88</v>
      </c>
      <c r="W55">
        <v>51</v>
      </c>
      <c r="X55">
        <v>26</v>
      </c>
      <c r="Z55">
        <v>51</v>
      </c>
      <c r="AA55">
        <v>26</v>
      </c>
      <c r="AC55">
        <v>51</v>
      </c>
      <c r="AD55" s="3">
        <v>26</v>
      </c>
      <c r="AF55">
        <f>(COUNT(X55,X56,AA55,AA56)*$AK$2)</f>
        <v>21.88</v>
      </c>
    </row>
    <row r="56" spans="1:32" x14ac:dyDescent="0.25">
      <c r="A56">
        <v>52</v>
      </c>
      <c r="B56">
        <v>26</v>
      </c>
      <c r="D56">
        <v>52</v>
      </c>
      <c r="E56">
        <v>26</v>
      </c>
      <c r="G56">
        <v>52</v>
      </c>
      <c r="H56" s="3">
        <v>26</v>
      </c>
      <c r="L56">
        <v>52</v>
      </c>
      <c r="M56">
        <v>26</v>
      </c>
      <c r="O56">
        <v>52</v>
      </c>
      <c r="P56">
        <v>26</v>
      </c>
      <c r="R56">
        <v>52</v>
      </c>
      <c r="S56" s="3">
        <v>26</v>
      </c>
      <c r="W56">
        <v>52</v>
      </c>
      <c r="X56">
        <v>26</v>
      </c>
      <c r="Z56">
        <v>52</v>
      </c>
      <c r="AA56">
        <v>26</v>
      </c>
      <c r="AC56">
        <v>52</v>
      </c>
      <c r="AD56" s="3">
        <v>26</v>
      </c>
    </row>
    <row r="57" spans="1:32" x14ac:dyDescent="0.25">
      <c r="A57">
        <v>53</v>
      </c>
      <c r="B57">
        <v>27</v>
      </c>
      <c r="D57">
        <v>53</v>
      </c>
      <c r="E57">
        <v>27</v>
      </c>
      <c r="G57">
        <v>53</v>
      </c>
      <c r="H57" s="3">
        <v>27</v>
      </c>
      <c r="J57">
        <f>(COUNT(B57,B58,E57,E58)*$AK$2)</f>
        <v>21.88</v>
      </c>
      <c r="L57">
        <v>53</v>
      </c>
      <c r="M57">
        <v>27</v>
      </c>
      <c r="O57">
        <v>53</v>
      </c>
      <c r="P57">
        <v>27</v>
      </c>
      <c r="R57">
        <v>53</v>
      </c>
      <c r="S57" s="3">
        <v>27</v>
      </c>
      <c r="U57">
        <f>(COUNT(M57,M58,P57,P58)*$AK$2)</f>
        <v>21.88</v>
      </c>
      <c r="W57">
        <v>53</v>
      </c>
      <c r="X57">
        <v>27</v>
      </c>
      <c r="Z57">
        <v>53</v>
      </c>
      <c r="AA57">
        <v>27</v>
      </c>
      <c r="AC57">
        <v>53</v>
      </c>
      <c r="AD57" s="3">
        <v>27</v>
      </c>
      <c r="AF57">
        <f>(COUNT(X57,X58,AA57,AA58)*$AK$2)</f>
        <v>21.88</v>
      </c>
    </row>
    <row r="58" spans="1:32" x14ac:dyDescent="0.25">
      <c r="A58">
        <v>54</v>
      </c>
      <c r="B58">
        <v>27</v>
      </c>
      <c r="D58">
        <v>54</v>
      </c>
      <c r="E58">
        <v>27</v>
      </c>
      <c r="G58">
        <v>54</v>
      </c>
      <c r="H58" s="3">
        <v>27</v>
      </c>
      <c r="L58">
        <v>54</v>
      </c>
      <c r="M58">
        <v>27</v>
      </c>
      <c r="O58">
        <v>54</v>
      </c>
      <c r="P58">
        <v>27</v>
      </c>
      <c r="R58">
        <v>54</v>
      </c>
      <c r="S58" s="3">
        <v>27</v>
      </c>
      <c r="W58">
        <v>54</v>
      </c>
      <c r="X58">
        <v>27</v>
      </c>
      <c r="Z58">
        <v>54</v>
      </c>
      <c r="AA58">
        <v>27</v>
      </c>
      <c r="AC58">
        <v>54</v>
      </c>
      <c r="AD58" s="3">
        <v>27</v>
      </c>
    </row>
    <row r="59" spans="1:32" x14ac:dyDescent="0.25">
      <c r="A59">
        <v>55</v>
      </c>
      <c r="B59">
        <v>28</v>
      </c>
      <c r="D59">
        <v>55</v>
      </c>
      <c r="E59">
        <v>28</v>
      </c>
      <c r="G59">
        <v>55</v>
      </c>
      <c r="H59" s="3">
        <v>28</v>
      </c>
      <c r="J59">
        <f>(COUNT(B59,B60,E59,E60)*$AK$2)</f>
        <v>21.88</v>
      </c>
      <c r="L59">
        <v>55</v>
      </c>
      <c r="M59">
        <v>28</v>
      </c>
      <c r="O59">
        <v>55</v>
      </c>
      <c r="P59">
        <v>28</v>
      </c>
      <c r="R59">
        <v>55</v>
      </c>
      <c r="S59" s="3">
        <v>28</v>
      </c>
      <c r="U59">
        <f>(COUNT(M59,M60,P59,P60)*$AK$2)</f>
        <v>21.88</v>
      </c>
      <c r="W59">
        <v>55</v>
      </c>
      <c r="X59" s="4" t="s">
        <v>20</v>
      </c>
      <c r="Z59">
        <v>55</v>
      </c>
      <c r="AA59" s="4" t="s">
        <v>20</v>
      </c>
      <c r="AC59">
        <v>55</v>
      </c>
      <c r="AD59" s="4" t="s">
        <v>20</v>
      </c>
      <c r="AF59">
        <f>(COUNT(X59,X60,AA59,AA60)*$AK$2)</f>
        <v>0</v>
      </c>
    </row>
    <row r="60" spans="1:32" x14ac:dyDescent="0.25">
      <c r="A60">
        <v>56</v>
      </c>
      <c r="B60">
        <v>28</v>
      </c>
      <c r="D60">
        <v>56</v>
      </c>
      <c r="E60">
        <v>28</v>
      </c>
      <c r="G60">
        <v>56</v>
      </c>
      <c r="H60" s="3">
        <v>28</v>
      </c>
      <c r="L60">
        <v>56</v>
      </c>
      <c r="M60">
        <v>28</v>
      </c>
      <c r="O60">
        <v>56</v>
      </c>
      <c r="P60">
        <v>28</v>
      </c>
      <c r="R60">
        <v>56</v>
      </c>
      <c r="S60" s="3">
        <v>28</v>
      </c>
      <c r="W60">
        <v>56</v>
      </c>
      <c r="X60" s="4" t="s">
        <v>20</v>
      </c>
      <c r="Z60">
        <v>56</v>
      </c>
      <c r="AA60" s="4" t="s">
        <v>20</v>
      </c>
      <c r="AC60">
        <v>56</v>
      </c>
      <c r="AD60" s="4" t="s">
        <v>20</v>
      </c>
    </row>
    <row r="61" spans="1:32" x14ac:dyDescent="0.25">
      <c r="A61">
        <v>57</v>
      </c>
      <c r="B61">
        <v>29</v>
      </c>
      <c r="D61">
        <v>57</v>
      </c>
      <c r="E61">
        <v>29</v>
      </c>
      <c r="G61">
        <v>57</v>
      </c>
      <c r="H61" s="3">
        <v>29</v>
      </c>
      <c r="J61">
        <f>(COUNT(B61,B62,E61,E62)*$AK$2)</f>
        <v>21.88</v>
      </c>
      <c r="L61">
        <v>57</v>
      </c>
      <c r="M61">
        <v>29</v>
      </c>
      <c r="O61">
        <v>57</v>
      </c>
      <c r="P61">
        <v>29</v>
      </c>
      <c r="R61">
        <v>57</v>
      </c>
      <c r="S61" s="3">
        <v>29</v>
      </c>
      <c r="U61">
        <f>(COUNT(M61,M62,P61,P62)*$AK$2)</f>
        <v>21.88</v>
      </c>
      <c r="W61">
        <v>57</v>
      </c>
      <c r="X61" s="4" t="s">
        <v>20</v>
      </c>
      <c r="Z61">
        <v>57</v>
      </c>
      <c r="AA61" s="4" t="s">
        <v>20</v>
      </c>
      <c r="AC61">
        <v>57</v>
      </c>
      <c r="AD61" s="4" t="s">
        <v>20</v>
      </c>
      <c r="AF61">
        <f>(COUNT(X61,X62,AA61,AA62)*$AK$2)</f>
        <v>0</v>
      </c>
    </row>
    <row r="62" spans="1:32" x14ac:dyDescent="0.25">
      <c r="A62">
        <v>58</v>
      </c>
      <c r="B62">
        <v>29</v>
      </c>
      <c r="D62">
        <v>58</v>
      </c>
      <c r="E62">
        <v>29</v>
      </c>
      <c r="G62">
        <v>58</v>
      </c>
      <c r="H62" s="3">
        <v>29</v>
      </c>
      <c r="L62">
        <v>58</v>
      </c>
      <c r="M62">
        <v>29</v>
      </c>
      <c r="O62">
        <v>58</v>
      </c>
      <c r="P62">
        <v>29</v>
      </c>
      <c r="R62">
        <v>58</v>
      </c>
      <c r="S62" s="3">
        <v>29</v>
      </c>
      <c r="W62">
        <v>58</v>
      </c>
      <c r="X62" s="4" t="s">
        <v>20</v>
      </c>
      <c r="Z62">
        <v>58</v>
      </c>
      <c r="AA62" s="4" t="s">
        <v>20</v>
      </c>
      <c r="AC62">
        <v>58</v>
      </c>
      <c r="AD62" s="4" t="s">
        <v>20</v>
      </c>
    </row>
    <row r="63" spans="1:32" x14ac:dyDescent="0.25">
      <c r="A63">
        <v>59</v>
      </c>
      <c r="B63" s="4" t="s">
        <v>20</v>
      </c>
      <c r="D63">
        <v>59</v>
      </c>
      <c r="E63" s="4" t="s">
        <v>20</v>
      </c>
      <c r="G63">
        <v>59</v>
      </c>
      <c r="H63" s="4" t="s">
        <v>20</v>
      </c>
      <c r="L63">
        <v>59</v>
      </c>
      <c r="M63" s="4" t="s">
        <v>20</v>
      </c>
      <c r="O63">
        <v>59</v>
      </c>
      <c r="P63" s="4" t="s">
        <v>20</v>
      </c>
      <c r="R63">
        <v>59</v>
      </c>
      <c r="S63" s="4" t="s">
        <v>20</v>
      </c>
      <c r="W63">
        <v>59</v>
      </c>
      <c r="X63" s="4" t="s">
        <v>20</v>
      </c>
      <c r="Z63">
        <v>59</v>
      </c>
      <c r="AA63" s="4" t="s">
        <v>20</v>
      </c>
      <c r="AC63">
        <v>59</v>
      </c>
      <c r="AD63" s="4" t="s">
        <v>20</v>
      </c>
    </row>
    <row r="64" spans="1:32" x14ac:dyDescent="0.25">
      <c r="A64">
        <v>60</v>
      </c>
      <c r="B64" s="4" t="s">
        <v>20</v>
      </c>
      <c r="D64">
        <v>60</v>
      </c>
      <c r="E64" s="4" t="s">
        <v>20</v>
      </c>
      <c r="G64">
        <v>60</v>
      </c>
      <c r="H64" s="4" t="s">
        <v>20</v>
      </c>
      <c r="L64">
        <v>60</v>
      </c>
      <c r="M64" s="4" t="s">
        <v>20</v>
      </c>
      <c r="O64">
        <v>60</v>
      </c>
      <c r="P64" s="4" t="s">
        <v>20</v>
      </c>
      <c r="R64">
        <v>60</v>
      </c>
      <c r="S64" s="4" t="s">
        <v>20</v>
      </c>
      <c r="W64">
        <v>60</v>
      </c>
      <c r="X64" s="4" t="s">
        <v>20</v>
      </c>
      <c r="Z64">
        <v>60</v>
      </c>
      <c r="AA64" s="4" t="s">
        <v>20</v>
      </c>
      <c r="AC64">
        <v>60</v>
      </c>
      <c r="AD64" s="4" t="s">
        <v>20</v>
      </c>
    </row>
    <row r="65" spans="4:35" x14ac:dyDescent="0.25">
      <c r="J65">
        <f>SUM(J5:J64)</f>
        <v>634.52</v>
      </c>
      <c r="U65">
        <f>SUM(U5:U64)</f>
        <v>634.52</v>
      </c>
      <c r="AF65">
        <f>SUM(AF5:AF64)</f>
        <v>590.76</v>
      </c>
    </row>
    <row r="69" spans="4:35" ht="15.75" thickBot="1" x14ac:dyDescent="0.3"/>
    <row r="70" spans="4:35" x14ac:dyDescent="0.25">
      <c r="J70" s="9"/>
      <c r="K70" s="10"/>
      <c r="L70" s="10"/>
      <c r="M70" s="10"/>
      <c r="N70" s="10"/>
      <c r="O70" s="10"/>
      <c r="P70" s="10"/>
      <c r="Q70" s="11"/>
    </row>
    <row r="71" spans="4:35" ht="15.75" thickBot="1" x14ac:dyDescent="0.3">
      <c r="J71" s="12"/>
      <c r="Q71" s="13"/>
    </row>
    <row r="72" spans="4:35" ht="15" customHeight="1" x14ac:dyDescent="0.25">
      <c r="D72" s="9"/>
      <c r="E72" s="10"/>
      <c r="F72" s="11"/>
      <c r="J72" s="12"/>
      <c r="K72" s="9"/>
      <c r="L72" s="10"/>
      <c r="M72" s="11"/>
      <c r="O72" s="14" t="s">
        <v>44</v>
      </c>
      <c r="P72" s="15" t="str">
        <f>CONCATENATE(ROUNDUP(J65+U65,0)," TiB Usable")</f>
        <v>1270 TiB Usable</v>
      </c>
      <c r="Q72" s="13"/>
      <c r="AB72" s="9"/>
      <c r="AC72" s="10"/>
      <c r="AD72" s="10"/>
      <c r="AE72" s="10"/>
      <c r="AF72" s="10"/>
      <c r="AG72" s="10"/>
      <c r="AH72" s="10"/>
      <c r="AI72" s="11"/>
    </row>
    <row r="73" spans="4:35" ht="15.75" thickBot="1" x14ac:dyDescent="0.3">
      <c r="D73" s="16" t="s">
        <v>2</v>
      </c>
      <c r="E73" s="17" t="s">
        <v>21</v>
      </c>
      <c r="F73" s="18"/>
      <c r="J73" s="12"/>
      <c r="K73" s="19" t="s">
        <v>22</v>
      </c>
      <c r="M73" s="20" t="s">
        <v>23</v>
      </c>
      <c r="O73" s="14"/>
      <c r="P73" s="15"/>
      <c r="Q73" s="13"/>
      <c r="AB73" s="12"/>
      <c r="AI73" s="13"/>
    </row>
    <row r="74" spans="4:35" x14ac:dyDescent="0.25">
      <c r="D74" s="16"/>
      <c r="E74" s="17" t="s">
        <v>24</v>
      </c>
      <c r="F74" s="18"/>
      <c r="J74" s="12"/>
      <c r="K74" s="19" t="s">
        <v>25</v>
      </c>
      <c r="M74" s="20"/>
      <c r="O74" s="14"/>
      <c r="P74" s="15"/>
      <c r="Q74" s="13"/>
      <c r="V74" s="9"/>
      <c r="W74" s="10" t="s">
        <v>2</v>
      </c>
      <c r="X74" s="11"/>
      <c r="AB74" s="12"/>
      <c r="AC74" s="9"/>
      <c r="AD74" s="10"/>
      <c r="AE74" s="21" t="s">
        <v>26</v>
      </c>
      <c r="AG74" s="22" t="s">
        <v>45</v>
      </c>
      <c r="AH74" s="23" t="s">
        <v>43</v>
      </c>
      <c r="AI74" s="13"/>
    </row>
    <row r="75" spans="4:35" ht="15.75" thickBot="1" x14ac:dyDescent="0.3">
      <c r="D75" s="24" t="s">
        <v>27</v>
      </c>
      <c r="E75" s="25"/>
      <c r="F75" s="26"/>
      <c r="J75" s="12"/>
      <c r="K75" s="19" t="s">
        <v>28</v>
      </c>
      <c r="L75" s="27"/>
      <c r="M75" s="20"/>
      <c r="O75" s="14"/>
      <c r="P75" s="15"/>
      <c r="Q75" s="13"/>
      <c r="V75" s="16"/>
      <c r="W75" s="17" t="s">
        <v>21</v>
      </c>
      <c r="X75" s="18"/>
      <c r="AB75" s="12"/>
      <c r="AC75" s="28" t="s">
        <v>22</v>
      </c>
      <c r="AD75" s="29"/>
      <c r="AE75" s="30"/>
      <c r="AG75" s="22"/>
      <c r="AH75" s="23"/>
      <c r="AI75" s="13"/>
    </row>
    <row r="76" spans="4:35" ht="15.75" customHeight="1" thickBot="1" x14ac:dyDescent="0.3">
      <c r="J76" s="12"/>
      <c r="K76" s="19" t="s">
        <v>29</v>
      </c>
      <c r="M76" s="20"/>
      <c r="O76" s="14"/>
      <c r="P76" s="15"/>
      <c r="Q76" s="31"/>
      <c r="V76" s="16"/>
      <c r="W76" s="17" t="s">
        <v>24</v>
      </c>
      <c r="X76" s="18"/>
      <c r="AB76" s="12"/>
      <c r="AC76" s="28" t="s">
        <v>25</v>
      </c>
      <c r="AD76" s="29"/>
      <c r="AE76" s="30"/>
      <c r="AG76" s="22"/>
      <c r="AH76" s="23"/>
      <c r="AI76" s="13"/>
    </row>
    <row r="77" spans="4:35" ht="15.75" thickBot="1" x14ac:dyDescent="0.3">
      <c r="D77" s="9"/>
      <c r="E77" s="10"/>
      <c r="F77" s="11"/>
      <c r="J77" s="12"/>
      <c r="K77" s="32"/>
      <c r="L77" s="33"/>
      <c r="M77" s="26"/>
      <c r="O77" s="14"/>
      <c r="P77" s="15"/>
      <c r="Q77" s="31"/>
      <c r="V77" s="32"/>
      <c r="W77" s="33" t="s">
        <v>27</v>
      </c>
      <c r="X77" s="26"/>
      <c r="AB77" s="12"/>
      <c r="AC77" s="28" t="s">
        <v>28</v>
      </c>
      <c r="AD77" s="29"/>
      <c r="AE77" s="30"/>
      <c r="AG77" s="22"/>
      <c r="AH77" s="23"/>
      <c r="AI77" s="13"/>
    </row>
    <row r="78" spans="4:35" ht="15.75" thickBot="1" x14ac:dyDescent="0.3">
      <c r="D78" s="16" t="s">
        <v>3</v>
      </c>
      <c r="E78" s="17" t="s">
        <v>21</v>
      </c>
      <c r="F78" s="18"/>
      <c r="J78" s="12"/>
      <c r="O78" s="14"/>
      <c r="P78" s="15"/>
      <c r="Q78" s="31"/>
      <c r="AB78" s="12"/>
      <c r="AC78" s="28" t="s">
        <v>29</v>
      </c>
      <c r="AD78" s="29"/>
      <c r="AE78" s="30"/>
      <c r="AG78" s="22"/>
      <c r="AH78" s="23"/>
      <c r="AI78" s="31"/>
    </row>
    <row r="79" spans="4:35" ht="15.75" thickBot="1" x14ac:dyDescent="0.3">
      <c r="D79" s="16"/>
      <c r="E79" s="17" t="s">
        <v>24</v>
      </c>
      <c r="F79" s="18"/>
      <c r="J79" s="12"/>
      <c r="O79" s="14"/>
      <c r="P79" s="15"/>
      <c r="Q79" s="31"/>
      <c r="V79" s="9"/>
      <c r="W79" s="34" t="s">
        <v>3</v>
      </c>
      <c r="X79" s="11"/>
      <c r="AB79" s="12"/>
      <c r="AC79" s="32"/>
      <c r="AD79" s="33"/>
      <c r="AE79" s="35"/>
      <c r="AG79" s="22"/>
      <c r="AH79" s="23"/>
      <c r="AI79" s="31"/>
    </row>
    <row r="80" spans="4:35" ht="15.75" thickBot="1" x14ac:dyDescent="0.3">
      <c r="D80" s="32"/>
      <c r="E80" s="33"/>
      <c r="F80" s="26"/>
      <c r="J80" s="12"/>
      <c r="K80" s="9"/>
      <c r="L80" s="10"/>
      <c r="M80" s="11"/>
      <c r="O80" s="14"/>
      <c r="P80" s="15"/>
      <c r="Q80" s="31"/>
      <c r="V80" s="12"/>
      <c r="W80" s="17" t="s">
        <v>21</v>
      </c>
      <c r="X80" s="18"/>
      <c r="AB80" s="12"/>
      <c r="AC80" s="12"/>
      <c r="AE80" s="13"/>
      <c r="AG80" s="22"/>
      <c r="AH80" s="23"/>
      <c r="AI80" s="31"/>
    </row>
    <row r="81" spans="4:35" ht="15.75" thickBot="1" x14ac:dyDescent="0.3">
      <c r="J81" s="12"/>
      <c r="K81" s="19" t="s">
        <v>22</v>
      </c>
      <c r="M81" s="20" t="s">
        <v>30</v>
      </c>
      <c r="O81" s="14"/>
      <c r="P81" s="15"/>
      <c r="Q81" s="31"/>
      <c r="V81" s="16"/>
      <c r="W81" s="17" t="s">
        <v>24</v>
      </c>
      <c r="X81" s="18"/>
      <c r="AB81" s="12"/>
      <c r="AC81" s="12"/>
      <c r="AE81" s="13"/>
      <c r="AG81" s="22"/>
      <c r="AH81" s="23"/>
      <c r="AI81" s="31"/>
    </row>
    <row r="82" spans="4:35" ht="15.75" thickBot="1" x14ac:dyDescent="0.3">
      <c r="D82" s="9"/>
      <c r="E82" s="10"/>
      <c r="F82" s="11"/>
      <c r="J82" s="12"/>
      <c r="K82" s="19" t="s">
        <v>25</v>
      </c>
      <c r="M82" s="20"/>
      <c r="O82" s="14"/>
      <c r="P82" s="15"/>
      <c r="Q82" s="31"/>
      <c r="V82" s="32"/>
      <c r="W82" s="33" t="s">
        <v>27</v>
      </c>
      <c r="X82" s="26"/>
      <c r="AB82" s="12"/>
      <c r="AC82" s="9"/>
      <c r="AD82" s="10"/>
      <c r="AE82" s="21" t="s">
        <v>31</v>
      </c>
      <c r="AG82" s="22"/>
      <c r="AH82" s="23"/>
      <c r="AI82" s="31"/>
    </row>
    <row r="83" spans="4:35" ht="15.75" thickBot="1" x14ac:dyDescent="0.3">
      <c r="D83" s="16" t="s">
        <v>4</v>
      </c>
      <c r="E83" s="17" t="s">
        <v>21</v>
      </c>
      <c r="F83" s="18"/>
      <c r="J83" s="12"/>
      <c r="K83" s="19" t="s">
        <v>28</v>
      </c>
      <c r="L83" s="27"/>
      <c r="M83" s="20"/>
      <c r="O83" s="14"/>
      <c r="P83" s="15"/>
      <c r="Q83" s="31"/>
      <c r="AB83" s="12"/>
      <c r="AC83" s="28" t="s">
        <v>22</v>
      </c>
      <c r="AD83" s="29"/>
      <c r="AE83" s="30"/>
      <c r="AG83" s="22"/>
      <c r="AH83" s="23"/>
      <c r="AI83" s="31"/>
    </row>
    <row r="84" spans="4:35" x14ac:dyDescent="0.25">
      <c r="D84" s="16"/>
      <c r="E84" s="17" t="s">
        <v>24</v>
      </c>
      <c r="F84" s="18"/>
      <c r="J84" s="12"/>
      <c r="K84" s="19" t="s">
        <v>29</v>
      </c>
      <c r="M84" s="20"/>
      <c r="O84" s="14"/>
      <c r="P84" s="15"/>
      <c r="Q84" s="31"/>
      <c r="V84" s="9"/>
      <c r="W84" s="34" t="s">
        <v>4</v>
      </c>
      <c r="X84" s="11"/>
      <c r="AB84" s="12"/>
      <c r="AC84" s="28" t="s">
        <v>25</v>
      </c>
      <c r="AD84" s="29"/>
      <c r="AE84" s="30"/>
      <c r="AG84" s="22"/>
      <c r="AH84" s="23"/>
      <c r="AI84" s="31"/>
    </row>
    <row r="85" spans="4:35" ht="15.75" thickBot="1" x14ac:dyDescent="0.3">
      <c r="D85" s="32"/>
      <c r="E85" s="33"/>
      <c r="F85" s="26"/>
      <c r="J85" s="12"/>
      <c r="K85" s="32"/>
      <c r="L85" s="33"/>
      <c r="M85" s="26"/>
      <c r="O85" s="14"/>
      <c r="P85" s="15"/>
      <c r="Q85" s="31"/>
      <c r="V85" s="12"/>
      <c r="W85" s="17" t="s">
        <v>21</v>
      </c>
      <c r="X85" s="18"/>
      <c r="AB85" s="12"/>
      <c r="AC85" s="28" t="s">
        <v>28</v>
      </c>
      <c r="AD85" s="29"/>
      <c r="AE85" s="30"/>
      <c r="AG85" s="22"/>
      <c r="AH85" s="23"/>
      <c r="AI85" s="31"/>
    </row>
    <row r="86" spans="4:35" x14ac:dyDescent="0.25">
      <c r="J86" s="12"/>
      <c r="O86" s="14"/>
      <c r="P86" s="15"/>
      <c r="Q86" s="31"/>
      <c r="V86" s="16"/>
      <c r="W86" s="17" t="s">
        <v>24</v>
      </c>
      <c r="X86" s="18"/>
      <c r="AB86" s="12"/>
      <c r="AC86" s="28" t="s">
        <v>29</v>
      </c>
      <c r="AD86" s="29"/>
      <c r="AE86" s="30"/>
      <c r="AG86" s="22"/>
      <c r="AH86" s="23"/>
      <c r="AI86" s="31"/>
    </row>
    <row r="87" spans="4:35" ht="15.75" thickBot="1" x14ac:dyDescent="0.3">
      <c r="D87" s="36"/>
      <c r="E87" s="36"/>
      <c r="F87" s="36"/>
      <c r="J87" s="12"/>
      <c r="O87" s="14"/>
      <c r="P87" s="15"/>
      <c r="Q87" s="31"/>
      <c r="V87" s="32"/>
      <c r="W87" s="33" t="s">
        <v>27</v>
      </c>
      <c r="X87" s="26"/>
      <c r="AB87" s="12"/>
      <c r="AC87" s="32"/>
      <c r="AD87" s="33"/>
      <c r="AE87" s="35"/>
      <c r="AG87" s="22"/>
      <c r="AH87" s="23"/>
      <c r="AI87" s="31"/>
    </row>
    <row r="88" spans="4:35" ht="15.75" thickBot="1" x14ac:dyDescent="0.3">
      <c r="J88" s="12"/>
      <c r="O88" s="14"/>
      <c r="P88" s="15"/>
      <c r="Q88" s="31"/>
      <c r="AB88" s="12"/>
      <c r="AH88" s="37"/>
      <c r="AI88" s="31"/>
    </row>
    <row r="89" spans="4:35" ht="15.75" thickBot="1" x14ac:dyDescent="0.3">
      <c r="D89" s="9"/>
      <c r="E89" s="10"/>
      <c r="F89" s="11"/>
      <c r="J89" s="12"/>
      <c r="K89" s="9"/>
      <c r="L89" s="10"/>
      <c r="M89" s="11"/>
      <c r="O89" s="14"/>
      <c r="P89" s="15"/>
      <c r="Q89" s="31"/>
      <c r="V89" s="36"/>
      <c r="W89" s="36"/>
      <c r="X89" s="36"/>
      <c r="AB89" s="32"/>
      <c r="AC89" s="33"/>
      <c r="AD89" s="33"/>
      <c r="AE89" s="33"/>
      <c r="AF89" s="33"/>
      <c r="AG89" s="33"/>
      <c r="AH89" s="38"/>
      <c r="AI89" s="39"/>
    </row>
    <row r="90" spans="4:35" x14ac:dyDescent="0.25">
      <c r="D90" s="16" t="s">
        <v>2</v>
      </c>
      <c r="E90" s="17" t="s">
        <v>21</v>
      </c>
      <c r="F90" s="18"/>
      <c r="J90" s="12"/>
      <c r="K90" s="19" t="s">
        <v>22</v>
      </c>
      <c r="M90" s="20" t="s">
        <v>32</v>
      </c>
      <c r="O90" s="14"/>
      <c r="P90" s="15"/>
      <c r="Q90" s="31"/>
      <c r="V90" s="40"/>
      <c r="W90" s="40"/>
      <c r="X90" s="41"/>
      <c r="AH90" s="37"/>
      <c r="AI90" s="37"/>
    </row>
    <row r="91" spans="4:35" x14ac:dyDescent="0.25">
      <c r="D91" s="16"/>
      <c r="E91" s="17" t="s">
        <v>24</v>
      </c>
      <c r="F91" s="18"/>
      <c r="J91" s="12"/>
      <c r="K91" s="19" t="s">
        <v>25</v>
      </c>
      <c r="M91" s="20"/>
      <c r="O91" s="14"/>
      <c r="P91" s="15"/>
      <c r="Q91" s="31"/>
    </row>
    <row r="92" spans="4:35" ht="15.75" thickBot="1" x14ac:dyDescent="0.3">
      <c r="D92" s="24" t="s">
        <v>27</v>
      </c>
      <c r="E92" s="25"/>
      <c r="F92" s="26"/>
      <c r="J92" s="12"/>
      <c r="K92" s="19" t="s">
        <v>28</v>
      </c>
      <c r="L92" s="27"/>
      <c r="M92" s="20"/>
      <c r="O92" s="14"/>
      <c r="P92" s="15"/>
      <c r="Q92" s="31"/>
    </row>
    <row r="93" spans="4:35" ht="15.75" thickBot="1" x14ac:dyDescent="0.3">
      <c r="J93" s="12"/>
      <c r="K93" s="19" t="s">
        <v>29</v>
      </c>
      <c r="M93" s="20"/>
      <c r="O93" s="14"/>
      <c r="P93" s="15"/>
      <c r="Q93" s="31"/>
    </row>
    <row r="94" spans="4:35" ht="15.75" thickBot="1" x14ac:dyDescent="0.3">
      <c r="D94" s="9"/>
      <c r="E94" s="10"/>
      <c r="F94" s="11"/>
      <c r="J94" s="12"/>
      <c r="K94" s="32"/>
      <c r="L94" s="33"/>
      <c r="M94" s="26"/>
      <c r="O94" s="14"/>
      <c r="P94" s="15"/>
      <c r="Q94" s="31"/>
    </row>
    <row r="95" spans="4:35" x14ac:dyDescent="0.25">
      <c r="D95" s="16" t="s">
        <v>3</v>
      </c>
      <c r="E95" s="17" t="s">
        <v>21</v>
      </c>
      <c r="F95" s="18"/>
      <c r="J95" s="12"/>
      <c r="O95" s="14"/>
      <c r="P95" s="15"/>
      <c r="Q95" s="31"/>
      <c r="V95" t="s">
        <v>33</v>
      </c>
      <c r="W95" s="42"/>
      <c r="X95" s="42"/>
    </row>
    <row r="96" spans="4:35" ht="15.75" thickBot="1" x14ac:dyDescent="0.3">
      <c r="D96" s="16"/>
      <c r="E96" s="17" t="s">
        <v>24</v>
      </c>
      <c r="F96" s="18"/>
      <c r="J96" s="12"/>
      <c r="O96" s="14"/>
      <c r="P96" s="15"/>
      <c r="Q96" s="31"/>
      <c r="W96" s="42" t="s">
        <v>34</v>
      </c>
      <c r="X96" s="42"/>
    </row>
    <row r="97" spans="4:23" ht="15.75" thickBot="1" x14ac:dyDescent="0.3">
      <c r="D97" s="32"/>
      <c r="E97" s="33"/>
      <c r="F97" s="26"/>
      <c r="J97" s="12"/>
      <c r="K97" s="9"/>
      <c r="L97" s="10"/>
      <c r="M97" s="11"/>
      <c r="O97" s="14"/>
      <c r="P97" s="15"/>
      <c r="Q97" s="13"/>
      <c r="W97" t="s">
        <v>35</v>
      </c>
    </row>
    <row r="98" spans="4:23" ht="15.75" thickBot="1" x14ac:dyDescent="0.3">
      <c r="J98" s="12"/>
      <c r="K98" s="19" t="s">
        <v>22</v>
      </c>
      <c r="M98" s="20" t="s">
        <v>36</v>
      </c>
      <c r="O98" s="14"/>
      <c r="P98" s="15"/>
      <c r="Q98" s="13"/>
    </row>
    <row r="99" spans="4:23" x14ac:dyDescent="0.25">
      <c r="D99" s="9"/>
      <c r="E99" s="10"/>
      <c r="F99" s="11"/>
      <c r="J99" s="12"/>
      <c r="K99" s="19" t="s">
        <v>25</v>
      </c>
      <c r="M99" s="20"/>
      <c r="O99" s="14"/>
      <c r="P99" s="15"/>
      <c r="Q99" s="13"/>
      <c r="V99" t="s">
        <v>37</v>
      </c>
    </row>
    <row r="100" spans="4:23" x14ac:dyDescent="0.25">
      <c r="D100" s="16" t="s">
        <v>4</v>
      </c>
      <c r="E100" s="17" t="s">
        <v>21</v>
      </c>
      <c r="F100" s="18"/>
      <c r="J100" s="12"/>
      <c r="K100" s="19" t="s">
        <v>28</v>
      </c>
      <c r="L100" s="27"/>
      <c r="M100" s="20"/>
      <c r="O100" s="14"/>
      <c r="P100" s="15"/>
      <c r="Q100" s="13"/>
      <c r="V100" s="8" t="s">
        <v>38</v>
      </c>
      <c r="W100" t="s">
        <v>39</v>
      </c>
    </row>
    <row r="101" spans="4:23" x14ac:dyDescent="0.25">
      <c r="D101" s="16"/>
      <c r="E101" s="17" t="s">
        <v>24</v>
      </c>
      <c r="F101" s="18"/>
      <c r="J101" s="12"/>
      <c r="K101" s="19" t="s">
        <v>29</v>
      </c>
      <c r="M101" s="20"/>
      <c r="O101" s="14"/>
      <c r="P101" s="15"/>
      <c r="Q101" s="13"/>
      <c r="V101">
        <v>2</v>
      </c>
      <c r="W101" t="s">
        <v>40</v>
      </c>
    </row>
    <row r="102" spans="4:23" ht="15.75" thickBot="1" x14ac:dyDescent="0.3">
      <c r="D102" s="32"/>
      <c r="E102" s="33"/>
      <c r="F102" s="26"/>
      <c r="J102" s="12"/>
      <c r="K102" s="32"/>
      <c r="L102" s="33"/>
      <c r="M102" s="26"/>
      <c r="O102" s="14"/>
      <c r="P102" s="15"/>
      <c r="Q102" s="13"/>
      <c r="V102">
        <v>9</v>
      </c>
      <c r="W102" t="s">
        <v>41</v>
      </c>
    </row>
    <row r="103" spans="4:23" x14ac:dyDescent="0.25">
      <c r="J103" s="12"/>
      <c r="Q103" s="13"/>
      <c r="V103">
        <v>2</v>
      </c>
      <c r="W103" t="s">
        <v>42</v>
      </c>
    </row>
    <row r="104" spans="4:23" ht="15.75" thickBot="1" x14ac:dyDescent="0.3">
      <c r="D104" s="36"/>
      <c r="E104" s="36"/>
      <c r="F104" s="36"/>
      <c r="J104" s="32"/>
      <c r="K104" s="33"/>
      <c r="L104" s="33"/>
      <c r="M104" s="33"/>
      <c r="N104" s="33"/>
      <c r="O104" s="33"/>
      <c r="P104" s="33"/>
      <c r="Q104" s="26"/>
    </row>
    <row r="105" spans="4:23" x14ac:dyDescent="0.25">
      <c r="D105" s="36"/>
      <c r="E105" s="36"/>
      <c r="F105" s="36"/>
    </row>
    <row r="106" spans="4:23" x14ac:dyDescent="0.25">
      <c r="D106" s="36"/>
      <c r="E106" s="36"/>
      <c r="F106" s="36"/>
    </row>
    <row r="107" spans="4:23" x14ac:dyDescent="0.25">
      <c r="D107" s="36"/>
      <c r="E107" s="36"/>
      <c r="F107" s="36"/>
    </row>
  </sheetData>
  <mergeCells count="50">
    <mergeCell ref="M98:M101"/>
    <mergeCell ref="E100:F100"/>
    <mergeCell ref="E101:F101"/>
    <mergeCell ref="E90:F90"/>
    <mergeCell ref="M90:M93"/>
    <mergeCell ref="E91:F91"/>
    <mergeCell ref="D92:E92"/>
    <mergeCell ref="E95:F95"/>
    <mergeCell ref="E96:F96"/>
    <mergeCell ref="AE82:AE87"/>
    <mergeCell ref="E83:F83"/>
    <mergeCell ref="AC83:AD83"/>
    <mergeCell ref="E84:F84"/>
    <mergeCell ref="AC84:AD84"/>
    <mergeCell ref="W85:X85"/>
    <mergeCell ref="AC85:AD85"/>
    <mergeCell ref="W86:X86"/>
    <mergeCell ref="AC86:AD86"/>
    <mergeCell ref="E78:F78"/>
    <mergeCell ref="AC78:AD78"/>
    <mergeCell ref="E79:F79"/>
    <mergeCell ref="W80:X80"/>
    <mergeCell ref="M81:M84"/>
    <mergeCell ref="W81:X81"/>
    <mergeCell ref="D75:E75"/>
    <mergeCell ref="W75:X75"/>
    <mergeCell ref="AC75:AD75"/>
    <mergeCell ref="W76:X76"/>
    <mergeCell ref="AC76:AD76"/>
    <mergeCell ref="AC77:AD77"/>
    <mergeCell ref="AC3:AD3"/>
    <mergeCell ref="AH3:AI3"/>
    <mergeCell ref="O72:O102"/>
    <mergeCell ref="P72:P102"/>
    <mergeCell ref="E73:F73"/>
    <mergeCell ref="M73:M76"/>
    <mergeCell ref="E74:F74"/>
    <mergeCell ref="AE74:AE79"/>
    <mergeCell ref="AG74:AG87"/>
    <mergeCell ref="AH74:AH87"/>
    <mergeCell ref="A2:U2"/>
    <mergeCell ref="W2:AF2"/>
    <mergeCell ref="A3:B3"/>
    <mergeCell ref="D3:E3"/>
    <mergeCell ref="G3:H3"/>
    <mergeCell ref="L3:M3"/>
    <mergeCell ref="O3:P3"/>
    <mergeCell ref="R3:S3"/>
    <mergeCell ref="W3:X3"/>
    <mergeCell ref="Z3:AA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Plex plus 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Reid</dc:creator>
  <cp:lastModifiedBy>Dan Reid</cp:lastModifiedBy>
  <dcterms:created xsi:type="dcterms:W3CDTF">2023-11-08T06:05:20Z</dcterms:created>
  <dcterms:modified xsi:type="dcterms:W3CDTF">2023-11-08T07:00:13Z</dcterms:modified>
</cp:coreProperties>
</file>